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718" documentId="13_ncr:1_{F6CB121F-512D-4AA6-A0C1-0FB36C537598}" xr6:coauthVersionLast="47" xr6:coauthVersionMax="47" xr10:uidLastSave="{184AA789-E8FC-490B-AE36-A7C4D9ED39F6}"/>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1" l="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B3" i="1"/>
  <c r="B4" i="1"/>
  <c r="B5" i="1"/>
  <c r="B6" i="1"/>
  <c r="B7" i="1"/>
  <c r="B8" i="1"/>
  <c r="B9" i="1"/>
  <c r="B10" i="1"/>
  <c r="B11" i="1"/>
  <c r="B12" i="1"/>
  <c r="B13" i="1"/>
  <c r="B14" i="1"/>
  <c r="B15" i="1"/>
  <c r="B16" i="1"/>
  <c r="B17" i="1"/>
  <c r="G2" i="1"/>
  <c r="I2" i="1"/>
  <c r="J2" i="1"/>
  <c r="L2" i="1"/>
  <c r="I3" i="1"/>
  <c r="I4" i="1"/>
  <c r="I5" i="1"/>
  <c r="I6" i="1"/>
  <c r="I7" i="1"/>
  <c r="I8" i="1"/>
  <c r="I9" i="1"/>
  <c r="I10" i="1"/>
  <c r="I11" i="1"/>
  <c r="I12" i="1"/>
  <c r="I13" i="1"/>
  <c r="I14" i="1"/>
  <c r="I15" i="1"/>
  <c r="I16" i="1"/>
  <c r="I1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alcChain>
</file>

<file path=xl/sharedStrings.xml><?xml version="1.0" encoding="utf-8"?>
<sst xmlns="http://schemas.openxmlformats.org/spreadsheetml/2006/main" count="178578" uniqueCount="39071">
  <si>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</si>
  <si>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</si>
  <si>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</si>
  <si>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</si>
  <si>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</si>
  <si>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</si>
  <si>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</si>
  <si>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</si>
  <si>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</si>
  <si>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</si>
  <si>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</si>
  <si>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</si>
  <si>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</si>
  <si>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</si>
  <si>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</si>
  <si>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</si>
  <si>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</si>
  <si>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</si>
  <si>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</si>
  <si>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</si>
  <si>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</si>
  <si>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</si>
  <si>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</si>
  <si>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</si>
  <si>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</si>
  <si>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</si>
  <si>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</si>
  <si>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</si>
  <si>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</si>
  <si>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</si>
  <si>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</si>
  <si>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</si>
  <si>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</si>
  <si>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</si>
  <si>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</si>
  <si>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</si>
  <si>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</si>
  <si>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</si>
  <si>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</si>
  <si>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</si>
  <si>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</si>
  <si>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</si>
  <si>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</si>
  <si>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</si>
  <si>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</si>
  <si>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</si>
  <si>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</si>
  <si>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</si>
  <si>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</si>
  <si>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</si>
  <si>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</si>
  <si>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</si>
  <si>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</si>
  <si>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</si>
  <si>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</si>
  <si>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</si>
  <si>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</si>
  <si>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</si>
  <si>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</si>
  <si>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</si>
  <si>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</si>
  <si>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</si>
  <si>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</si>
  <si>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</si>
  <si>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</si>
  <si>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</si>
  <si>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</si>
  <si>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</si>
  <si>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</si>
  <si>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</si>
  <si>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</si>
  <si>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</si>
  <si>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</si>
  <si>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</si>
  <si>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</si>
  <si>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</si>
  <si>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</si>
  <si>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</si>
  <si>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</si>
  <si>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</si>
  <si>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</si>
  <si>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</si>
  <si>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</si>
  <si>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</si>
  <si>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</si>
  <si>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</si>
  <si>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</si>
  <si>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</si>
  <si>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</si>
  <si>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</si>
  <si>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</si>
  <si>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</si>
  <si>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</si>
  <si>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</si>
  <si>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</si>
  <si>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</si>
  <si>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</si>
  <si>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</si>
  <si>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</si>
  <si>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</si>
  <si>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</si>
  <si>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</si>
  <si>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</si>
  <si>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</si>
  <si>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</si>
  <si>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</si>
  <si>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</si>
  <si>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</si>
  <si>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</si>
  <si>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</si>
  <si>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</si>
  <si>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</si>
  <si>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</si>
  <si>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</si>
  <si>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</si>
  <si>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</si>
  <si>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</si>
  <si>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</si>
  <si>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</si>
  <si>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</si>
  <si>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</si>
  <si>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</si>
  <si>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</si>
  <si>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</si>
  <si>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</si>
  <si>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</si>
  <si>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</si>
  <si>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</si>
  <si>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</si>
  <si>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</si>
  <si>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</si>
  <si>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</si>
  <si>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</si>
  <si>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</si>
  <si>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</si>
  <si>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</si>
  <si>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</si>
  <si>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</si>
  <si>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</si>
  <si>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</si>
  <si>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</si>
  <si>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</si>
  <si>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</si>
  <si>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</si>
  <si>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</si>
  <si>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</si>
  <si>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</si>
  <si>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</si>
  <si>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</si>
  <si>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</si>
  <si>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</si>
  <si>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</si>
  <si>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</si>
  <si>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</si>
  <si>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</si>
  <si>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</si>
  <si>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</si>
  <si>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</si>
  <si>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</si>
  <si>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</si>
  <si>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</si>
  <si>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</si>
  <si>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</si>
  <si>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</si>
  <si>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</si>
  <si>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</si>
  <si>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</si>
  <si>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</si>
  <si>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</si>
  <si>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</si>
  <si>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</si>
  <si>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</si>
  <si>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</si>
  <si>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</si>
  <si>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</si>
  <si>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</si>
  <si>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</si>
  <si>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</si>
  <si>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</si>
  <si>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</si>
  <si>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</si>
  <si>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</si>
  <si>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</si>
  <si>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</si>
  <si>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</si>
  <si>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</si>
  <si>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</si>
  <si>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</si>
  <si>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</si>
  <si>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</si>
  <si>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</si>
  <si>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</si>
  <si>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</si>
  <si>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</si>
  <si>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</si>
  <si>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</si>
  <si>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</si>
  <si>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</si>
  <si>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</si>
  <si>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</si>
  <si>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</si>
  <si>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</si>
  <si>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</si>
  <si>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</si>
  <si>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</si>
  <si>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</si>
  <si>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</si>
  <si>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</si>
  <si>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</si>
  <si>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</si>
  <si>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</si>
  <si>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</si>
  <si>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</si>
  <si>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</si>
  <si>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</si>
  <si>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</si>
  <si>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</si>
  <si>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</si>
  <si>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</si>
  <si>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</si>
  <si>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</si>
  <si>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</si>
  <si>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</si>
  <si>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</si>
  <si>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</si>
  <si>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</si>
  <si>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</si>
  <si>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</si>
  <si>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</si>
  <si>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</si>
  <si>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</si>
  <si>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</si>
  <si>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</si>
  <si>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</si>
  <si>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</si>
  <si>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</si>
  <si>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</si>
  <si>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</si>
  <si>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</si>
  <si>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</si>
  <si>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</si>
  <si>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</si>
  <si>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</si>
  <si>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</si>
  <si>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</si>
  <si>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</si>
  <si>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</si>
  <si>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</si>
  <si>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</si>
  <si>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</si>
  <si>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</si>
  <si>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</si>
  <si>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</si>
  <si>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</si>
  <si>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</si>
  <si>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</si>
  <si>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</si>
  <si>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</si>
  <si>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</si>
  <si>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</si>
  <si>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</si>
  <si>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</si>
  <si>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</si>
  <si>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</si>
  <si>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</si>
  <si>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</si>
  <si>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</si>
  <si>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</si>
  <si>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</si>
  <si>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</si>
  <si>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</si>
  <si>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</si>
  <si>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</si>
  <si>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</si>
  <si>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</si>
  <si>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</si>
  <si>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</si>
  <si>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</si>
  <si>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</si>
  <si>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</si>
  <si>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</si>
  <si>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</si>
  <si>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</si>
  <si>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</si>
  <si>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</si>
  <si>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</si>
  <si>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</si>
  <si>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</si>
  <si>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</si>
  <si>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</si>
  <si>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</si>
  <si>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</si>
  <si>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</si>
  <si>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</si>
  <si>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</si>
  <si>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</si>
  <si>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</si>
  <si>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</si>
  <si>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</si>
  <si>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</si>
  <si>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</si>
  <si>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</si>
  <si>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</si>
  <si>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</si>
  <si>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</si>
  <si>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</si>
  <si>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</si>
  <si>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</si>
  <si>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</si>
  <si>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</si>
  <si>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</si>
  <si>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</si>
  <si>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</si>
  <si>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</si>
  <si>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</si>
  <si>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</si>
  <si>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</si>
  <si>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</si>
  <si>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</si>
  <si>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</si>
  <si>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</si>
  <si>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</si>
  <si>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</si>
  <si>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</si>
  <si>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</si>
  <si>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</si>
  <si>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</si>
  <si>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</si>
  <si>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</si>
  <si>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</si>
  <si>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</si>
  <si>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</si>
  <si>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</si>
  <si>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</si>
  <si>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</si>
  <si>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</si>
  <si>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</si>
  <si>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</si>
  <si>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</si>
  <si>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</si>
  <si>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</si>
  <si>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</si>
  <si>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</si>
  <si>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</si>
  <si>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</si>
  <si>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</si>
  <si>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</si>
  <si>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</si>
  <si>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</si>
  <si>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</si>
  <si>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</si>
  <si>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</si>
  <si>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</si>
  <si>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</si>
  <si>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</si>
  <si>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</si>
  <si>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</si>
  <si>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</si>
  <si>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</si>
  <si>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</si>
  <si>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</si>
  <si>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</si>
  <si>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</si>
  <si>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</si>
  <si>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</si>
  <si>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</si>
  <si>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</si>
  <si>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</si>
  <si>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</si>
  <si>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</si>
  <si>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</si>
  <si>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</si>
  <si>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</si>
  <si>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</si>
  <si>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</si>
  <si>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</si>
  <si>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</si>
  <si>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</si>
  <si>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</si>
  <si>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</si>
  <si>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</si>
  <si>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</si>
  <si>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</si>
  <si>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</si>
  <si>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</si>
  <si>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</si>
  <si>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</si>
  <si>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</si>
  <si>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</si>
  <si>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</si>
  <si>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</si>
  <si>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</si>
  <si>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</si>
  <si>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</si>
  <si>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</si>
  <si>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</si>
  <si>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</si>
  <si>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</si>
  <si>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</si>
  <si>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</si>
  <si>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</si>
  <si>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</si>
  <si>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</si>
  <si>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</si>
  <si>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</si>
  <si>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</si>
  <si>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</si>
  <si>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</si>
  <si>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</si>
  <si>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</si>
  <si>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</si>
  <si>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</si>
  <si>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</si>
  <si>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</si>
  <si>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</si>
  <si>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</si>
  <si>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</si>
  <si>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</si>
  <si>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</si>
  <si>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</si>
  <si>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</si>
  <si>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</si>
  <si>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</si>
  <si>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</si>
  <si>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</si>
  <si>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</si>
  <si>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</si>
  <si>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</si>
  <si>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</si>
  <si>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</si>
  <si>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</si>
  <si>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</si>
  <si>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</si>
  <si>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</si>
  <si>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</si>
  <si>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</si>
  <si>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</si>
  <si>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</si>
  <si>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</si>
  <si>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</si>
  <si>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</si>
  <si>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</si>
  <si>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</si>
  <si>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</si>
  <si>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</si>
  <si>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</si>
  <si>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</si>
  <si>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</si>
  <si>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</si>
  <si>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</si>
  <si>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</si>
  <si>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</si>
  <si>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</si>
  <si>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</si>
  <si>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</si>
  <si>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</si>
  <si>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</si>
  <si>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</si>
  <si>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</si>
  <si>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</si>
  <si>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</si>
  <si>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</si>
  <si>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</si>
  <si>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</si>
  <si>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</si>
  <si>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</si>
  <si>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</si>
  <si>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</si>
  <si>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</si>
  <si>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</si>
  <si>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</si>
  <si>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</si>
  <si>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</si>
  <si>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</si>
  <si>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</si>
  <si>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</si>
  <si>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</si>
  <si>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</si>
  <si>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</si>
  <si>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</si>
  <si>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</si>
  <si>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</si>
  <si>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</si>
  <si>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</si>
  <si>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</si>
  <si>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</si>
  <si>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</si>
  <si>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</si>
  <si>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</si>
  <si>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</si>
  <si>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</si>
  <si>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</si>
  <si>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</si>
  <si>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</si>
  <si>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</si>
  <si>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</si>
  <si>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</si>
  <si>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</si>
  <si>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</si>
  <si>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</si>
  <si>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</si>
  <si>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</si>
  <si>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</si>
  <si>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</si>
  <si>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</si>
  <si>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</si>
  <si>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</si>
  <si>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</si>
  <si>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</si>
  <si>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</si>
  <si>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</si>
  <si>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</si>
  <si>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</si>
  <si>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</si>
  <si>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</si>
  <si>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</si>
  <si>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</si>
  <si>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</si>
  <si>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</si>
  <si>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</si>
  <si>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</si>
  <si>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</si>
  <si>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</si>
  <si>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</si>
  <si>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</si>
  <si>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</si>
  <si>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</si>
  <si>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</si>
  <si>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</si>
  <si>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</si>
  <si>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</si>
  <si>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</si>
  <si>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</si>
  <si>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</si>
  <si>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</si>
  <si>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</si>
  <si>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</si>
  <si>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</si>
  <si>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</si>
  <si>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</si>
  <si>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</si>
  <si>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</si>
  <si>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</si>
  <si>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</si>
  <si>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</si>
  <si>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</si>
  <si>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</si>
  <si>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</si>
  <si>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</si>
  <si>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</si>
  <si>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</si>
  <si>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</si>
  <si>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</si>
  <si>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</si>
  <si>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</si>
  <si>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</si>
  <si>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</si>
  <si>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</si>
  <si>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</si>
  <si>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</si>
  <si>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</si>
  <si>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</si>
  <si>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</si>
  <si>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</si>
  <si>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</si>
  <si>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</si>
  <si>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</si>
  <si>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</si>
  <si>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</si>
  <si>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</si>
  <si>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</si>
  <si>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</si>
  <si>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</si>
  <si>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</si>
  <si>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</si>
  <si>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</si>
  <si>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</si>
  <si>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</si>
  <si>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</si>
  <si>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</si>
  <si>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</si>
  <si>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</si>
  <si>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</si>
  <si>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</si>
  <si>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</si>
  <si>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</si>
  <si>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</si>
  <si>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</si>
  <si>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</si>
  <si>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</si>
  <si>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</si>
  <si>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</si>
  <si>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</si>
  <si>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</si>
  <si>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</si>
  <si>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</si>
  <si>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</si>
  <si>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</si>
  <si>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</si>
  <si>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</si>
  <si>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</si>
  <si>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</si>
  <si>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</si>
  <si>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</si>
  <si>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</si>
  <si>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</si>
  <si>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</si>
  <si>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</si>
  <si>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</si>
  <si>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</si>
  <si>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</si>
  <si>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</si>
  <si>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</si>
  <si>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</si>
  <si>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</si>
  <si>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</si>
  <si>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</si>
  <si>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</si>
  <si>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</si>
  <si>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</si>
  <si>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</si>
  <si>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</si>
  <si>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</si>
  <si>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</si>
  <si>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</si>
  <si>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</si>
  <si>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</si>
  <si>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</si>
  <si>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</si>
  <si>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</si>
  <si>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</si>
  <si>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</si>
  <si>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</si>
  <si>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</si>
  <si>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</si>
  <si>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</si>
  <si>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</si>
  <si>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</si>
  <si>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</si>
  <si>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</si>
  <si>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</si>
  <si>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</si>
  <si>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</si>
  <si>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</si>
  <si>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</si>
  <si>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</si>
  <si>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</si>
  <si>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</si>
  <si>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</si>
  <si>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</si>
  <si>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</si>
  <si>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</si>
  <si>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</si>
  <si>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</si>
  <si>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</si>
  <si>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</si>
  <si>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</si>
  <si>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</si>
  <si>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</si>
  <si>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</si>
  <si>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</si>
  <si>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</si>
  <si>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</si>
  <si>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</si>
  <si>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</si>
  <si>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</si>
  <si>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</si>
  <si>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</si>
  <si>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</si>
  <si>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</si>
  <si>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</si>
  <si>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</si>
  <si>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</si>
  <si>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</si>
  <si>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</si>
  <si>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</si>
  <si>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</si>
  <si>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</si>
  <si>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</si>
  <si>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</si>
  <si>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</si>
  <si>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</si>
  <si>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</si>
  <si>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</si>
  <si>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</si>
  <si>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</si>
  <si>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</si>
  <si>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</si>
  <si>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</si>
  <si>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</si>
  <si>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</si>
  <si>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</si>
  <si>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</si>
  <si>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</si>
  <si>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</si>
  <si>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</si>
  <si>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</si>
  <si>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</si>
  <si>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</si>
  <si>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</si>
  <si>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</si>
  <si>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</si>
  <si>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</si>
  <si>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</si>
  <si>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</si>
  <si>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</si>
  <si>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</si>
  <si>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</si>
  <si>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</si>
  <si>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</si>
  <si>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</si>
  <si>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</si>
  <si>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</si>
  <si>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</si>
  <si>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</si>
  <si>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</si>
  <si>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</si>
  <si>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</si>
  <si>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</si>
  <si>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</si>
  <si>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</si>
  <si>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</si>
  <si>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</si>
  <si>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</si>
  <si>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</si>
  <si>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</si>
  <si>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</si>
  <si>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</si>
  <si>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</si>
  <si>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</si>
  <si>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</si>
  <si>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</si>
  <si>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</si>
  <si>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</si>
  <si>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</si>
  <si>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</si>
  <si>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</si>
  <si>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</si>
  <si>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</si>
  <si>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</si>
  <si>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</si>
  <si>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</si>
  <si>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</si>
  <si>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</si>
  <si>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</si>
  <si>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</si>
  <si>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</si>
  <si>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</si>
  <si>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</si>
  <si>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</si>
  <si>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</si>
  <si>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</si>
  <si>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</si>
  <si>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</si>
  <si>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</si>
  <si>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</si>
  <si>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</si>
  <si>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</si>
  <si>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</si>
  <si>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</si>
  <si>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</si>
  <si>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</si>
  <si>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</si>
  <si>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</si>
  <si>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</si>
  <si>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</si>
  <si>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</si>
  <si>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</si>
  <si>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</si>
  <si>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</si>
  <si>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</si>
  <si>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</si>
  <si>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</si>
  <si>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</si>
  <si>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</si>
  <si>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</si>
  <si>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</si>
  <si>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</si>
  <si>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</si>
  <si>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</si>
  <si>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</si>
  <si>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</si>
  <si>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</si>
  <si>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</si>
  <si>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</si>
  <si>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</si>
  <si>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</si>
  <si>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</si>
  <si>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</si>
  <si>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</si>
  <si>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</si>
  <si>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</si>
  <si>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</si>
  <si>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</si>
  <si>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</si>
  <si>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</si>
  <si>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</si>
  <si>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</si>
  <si>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</si>
  <si>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</si>
  <si>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</si>
  <si>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</si>
  <si>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</si>
  <si>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</si>
  <si>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</si>
  <si>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</si>
  <si>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</si>
  <si>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</si>
  <si>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</si>
  <si>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</si>
  <si>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</si>
  <si>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</si>
  <si>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</si>
  <si>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</si>
  <si>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</si>
  <si>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</si>
  <si>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</si>
  <si>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</si>
  <si>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</si>
  <si>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</si>
  <si>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</si>
  <si>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</si>
  <si>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</si>
  <si>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</si>
  <si>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</si>
  <si>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</si>
  <si>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</si>
  <si>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</si>
  <si>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</si>
  <si>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</si>
  <si>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</si>
  <si>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</si>
  <si>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</si>
  <si>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</si>
  <si>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</si>
  <si>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</si>
  <si>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</si>
  <si>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</si>
  <si>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</si>
  <si>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</si>
  <si>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</si>
  <si>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</si>
  <si>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</si>
  <si>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</si>
  <si>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</si>
  <si>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</si>
  <si>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</si>
  <si>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</si>
  <si>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</si>
  <si>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</si>
  <si>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</si>
  <si>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</si>
  <si>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</si>
  <si>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</si>
  <si>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</si>
  <si>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</si>
  <si>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</si>
  <si>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</si>
  <si>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</si>
  <si>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</si>
  <si>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</si>
  <si>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</si>
  <si>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</si>
  <si>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</si>
  <si>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</si>
  <si>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</si>
  <si>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</si>
  <si>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</si>
  <si>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</si>
  <si>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</si>
  <si>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</si>
  <si>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</si>
  <si>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</si>
  <si>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</si>
  <si>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</si>
  <si>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</si>
  <si>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</si>
  <si>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</si>
  <si>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</si>
  <si>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</si>
  <si>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</si>
  <si>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</si>
  <si>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</si>
  <si>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</si>
  <si>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</si>
  <si>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</si>
  <si>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</si>
  <si>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</si>
  <si>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</si>
  <si>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</si>
  <si>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</si>
  <si>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</si>
  <si>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</si>
  <si>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</si>
  <si>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</si>
  <si>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</si>
  <si>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</si>
  <si>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</si>
  <si>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</si>
  <si>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</si>
  <si>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</si>
  <si>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</si>
  <si>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</si>
  <si>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</si>
  <si>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</si>
  <si>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</si>
  <si>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</si>
  <si>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</si>
  <si>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</si>
  <si>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</si>
  <si>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</si>
  <si>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</si>
  <si>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</si>
  <si>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</si>
  <si>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</si>
  <si>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</si>
  <si>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</si>
  <si>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</si>
  <si>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</si>
  <si>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</si>
  <si>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</si>
  <si>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</si>
  <si>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</si>
  <si>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</si>
  <si>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</si>
  <si>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</si>
  <si>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</si>
  <si>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</si>
  <si>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</si>
  <si>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</si>
  <si>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</si>
  <si>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</si>
  <si>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</si>
  <si>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</si>
  <si>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</si>
  <si>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</si>
  <si>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</si>
  <si>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</si>
  <si>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</si>
  <si>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</si>
  <si>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</si>
  <si>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</si>
  <si>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</si>
  <si>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</si>
  <si>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</si>
  <si>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</si>
  <si>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</si>
  <si>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</si>
  <si>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</si>
  <si>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</si>
  <si>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</si>
  <si>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</si>
  <si>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</si>
  <si>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</si>
  <si>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</si>
  <si>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</si>
  <si>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</si>
  <si>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</si>
  <si>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</si>
  <si>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</si>
  <si>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</si>
  <si>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</si>
  <si>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</si>
  <si>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</si>
  <si>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</si>
  <si>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</si>
  <si>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</si>
  <si>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</si>
  <si>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</si>
  <si>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</si>
  <si>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</si>
  <si>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</si>
  <si>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</si>
  <si>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</si>
  <si>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</si>
  <si>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</si>
  <si>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</si>
  <si>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</si>
  <si>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</si>
  <si>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</si>
  <si>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</si>
  <si>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</si>
  <si>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</si>
  <si>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</si>
  <si>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</si>
  <si>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</si>
  <si>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</si>
  <si>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</si>
  <si>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</si>
  <si>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</si>
  <si>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</si>
  <si>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</si>
  <si>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</si>
  <si>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</si>
  <si>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</si>
  <si>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</si>
  <si>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</si>
  <si>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</si>
  <si>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</si>
  <si>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</si>
  <si>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</si>
  <si>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</si>
  <si>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</si>
  <si>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</si>
  <si>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</si>
  <si>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</si>
  <si>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</si>
  <si>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</si>
  <si>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</si>
  <si>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</si>
  <si>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</si>
  <si>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</si>
  <si>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</si>
  <si>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</si>
  <si>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</si>
  <si>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</si>
  <si>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</si>
  <si>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</si>
  <si>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</si>
  <si>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</si>
  <si>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</si>
  <si>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</si>
  <si>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</si>
  <si>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</si>
  <si>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</si>
  <si>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</si>
  <si>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</si>
  <si>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</si>
  <si>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</si>
  <si>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</si>
  <si>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</si>
  <si>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</si>
  <si>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</si>
  <si>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</si>
  <si>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</si>
  <si>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</si>
  <si>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</si>
  <si>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</si>
  <si>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</si>
  <si>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</si>
  <si>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</si>
  <si>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</si>
  <si>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</si>
  <si>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</si>
  <si>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</si>
  <si>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</si>
  <si>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</si>
  <si>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</si>
  <si>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</si>
  <si>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</si>
  <si>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</si>
  <si>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</si>
  <si>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</si>
  <si>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</si>
  <si>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</si>
  <si>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</si>
  <si>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</si>
  <si>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</si>
  <si>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</si>
  <si>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</si>
  <si>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</si>
  <si>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</si>
  <si>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</si>
  <si>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</si>
  <si>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</si>
  <si>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</si>
  <si>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</si>
  <si>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</si>
  <si>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</si>
  <si>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</si>
  <si>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</si>
  <si>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</si>
  <si>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</si>
  <si>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</si>
  <si>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</si>
  <si>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</si>
  <si>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</si>
  <si>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</si>
  <si>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</si>
  <si>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</si>
  <si>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</si>
  <si>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</si>
  <si>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</si>
  <si>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</si>
  <si>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</si>
  <si>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</si>
  <si>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</si>
  <si>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</si>
  <si>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</si>
  <si>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</si>
  <si>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</si>
  <si>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</si>
  <si>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</si>
  <si>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</si>
  <si>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</si>
  <si>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</si>
  <si>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</si>
  <si>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</si>
  <si>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</si>
  <si>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</si>
  <si>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</si>
  <si>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</si>
  <si>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</si>
  <si>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</si>
  <si>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</si>
  <si>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</si>
  <si>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</si>
  <si>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</si>
  <si>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</si>
  <si>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</si>
  <si>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</si>
  <si>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</si>
  <si>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</si>
  <si>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</si>
  <si>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</si>
  <si>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</si>
  <si>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</si>
  <si>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</si>
  <si>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</si>
  <si>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</si>
  <si>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</si>
  <si>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</si>
  <si>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</si>
  <si>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</si>
  <si>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</si>
  <si>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</si>
  <si>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</si>
  <si>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</si>
  <si>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</si>
  <si>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</si>
  <si>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</si>
  <si>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</si>
  <si>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</si>
  <si>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</si>
  <si>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</si>
  <si>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</si>
  <si>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</si>
  <si>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</si>
  <si>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</si>
  <si>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</si>
  <si>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</si>
  <si>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</si>
  <si>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</si>
  <si>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</si>
  <si>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</si>
  <si>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</si>
  <si>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</si>
  <si>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</si>
  <si>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</si>
  <si>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</si>
  <si>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</si>
  <si>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</si>
  <si>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</si>
  <si>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</si>
  <si>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</si>
  <si>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</si>
  <si>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</si>
  <si>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</si>
  <si>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</si>
  <si>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</si>
  <si>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</si>
  <si>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</si>
  <si>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</si>
  <si>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</si>
  <si>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</si>
  <si>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</si>
  <si>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</si>
  <si>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</si>
  <si>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</si>
  <si>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</si>
  <si>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</si>
  <si>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</si>
  <si>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</si>
  <si>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</si>
  <si>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</si>
  <si>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</si>
  <si>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</si>
  <si>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</si>
  <si>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</si>
  <si>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</si>
  <si>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</si>
  <si>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</si>
  <si>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</si>
  <si>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</si>
  <si>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</si>
  <si>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</si>
  <si>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</si>
  <si>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</si>
  <si>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</si>
  <si>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</si>
  <si>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</si>
  <si>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</si>
  <si>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</si>
  <si>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</si>
  <si>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</si>
  <si>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</si>
  <si>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</si>
  <si>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</si>
  <si>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</si>
  <si>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</si>
  <si>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</si>
  <si>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</si>
  <si>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</si>
  <si>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</si>
  <si>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</si>
  <si>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</si>
  <si>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</si>
  <si>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</si>
  <si>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</si>
  <si>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</si>
  <si>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</si>
  <si>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</si>
  <si>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</si>
  <si>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</si>
  <si>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</si>
  <si>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</si>
  <si>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</si>
  <si>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</si>
  <si>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</si>
  <si>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</si>
  <si>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</si>
  <si>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</si>
  <si>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</si>
  <si>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</si>
  <si>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</si>
  <si>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</si>
  <si>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</si>
  <si>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</si>
  <si>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</si>
  <si>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</si>
  <si>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</si>
  <si>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</si>
  <si>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</si>
  <si>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</si>
  <si>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</si>
  <si>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</si>
  <si>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</si>
  <si>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</si>
  <si>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</si>
  <si>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</si>
  <si>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</si>
  <si>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</si>
  <si>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</si>
  <si>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</si>
  <si>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</si>
  <si>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</si>
  <si>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</si>
  <si>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</si>
  <si>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</si>
  <si>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</si>
  <si>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</si>
  <si>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</si>
  <si>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</si>
  <si>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</si>
  <si>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</si>
  <si>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</si>
  <si>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</si>
  <si>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</si>
  <si>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</si>
  <si>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</si>
  <si>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</si>
  <si>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</si>
  <si>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</si>
  <si>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</si>
  <si>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</si>
  <si>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</si>
  <si>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</si>
  <si>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</si>
  <si>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</si>
  <si>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</si>
  <si>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</si>
  <si>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</si>
  <si>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</si>
  <si>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</si>
  <si>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</si>
  <si>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</si>
  <si>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</si>
  <si>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</si>
  <si>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</si>
  <si>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</si>
  <si>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</si>
  <si>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</si>
  <si>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</si>
  <si>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</si>
  <si>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</si>
  <si>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</si>
  <si>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</si>
  <si>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</si>
  <si>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</si>
  <si>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</si>
  <si>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</si>
  <si>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</si>
  <si>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</si>
  <si>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</si>
  <si>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</si>
  <si>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</si>
  <si>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</si>
  <si>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</si>
  <si>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</si>
  <si>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</si>
  <si>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</si>
  <si>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</si>
  <si>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</si>
  <si>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</si>
  <si>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</si>
  <si>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</si>
  <si>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</si>
  <si>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</si>
  <si>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</si>
  <si>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</si>
  <si>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</si>
  <si>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</si>
  <si>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</si>
  <si>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</si>
  <si>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</si>
  <si>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</si>
  <si>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</si>
  <si>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</si>
  <si>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</si>
  <si>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</si>
  <si>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</si>
  <si>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</si>
  <si>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</si>
  <si>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</si>
  <si>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</si>
  <si>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</si>
  <si>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</si>
  <si>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</si>
  <si>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</si>
  <si>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</si>
  <si>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</si>
  <si>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</si>
  <si>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</si>
  <si>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</si>
  <si>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</si>
  <si>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</si>
  <si>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</si>
  <si>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</si>
  <si>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</si>
  <si>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</si>
  <si>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</si>
  <si>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</si>
  <si>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</si>
  <si>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</si>
  <si>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</si>
  <si>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</si>
  <si>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</si>
  <si>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</si>
  <si>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</si>
  <si>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</si>
  <si>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</si>
  <si>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</si>
  <si>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</si>
  <si>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</si>
  <si>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</si>
  <si>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</si>
  <si>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</si>
  <si>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</si>
  <si>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</si>
  <si>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</si>
  <si>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</si>
  <si>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</si>
  <si>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</si>
  <si>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</si>
  <si>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</si>
  <si>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</si>
  <si>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</si>
  <si>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</si>
  <si>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</si>
  <si>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</si>
  <si>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</si>
  <si>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</si>
  <si>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</si>
  <si>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</si>
  <si>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</si>
  <si>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</si>
  <si>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</si>
  <si>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</si>
  <si>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</si>
  <si>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</si>
  <si>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</si>
  <si>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</si>
  <si>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</si>
  <si>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</si>
  <si>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</si>
  <si>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</si>
  <si>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</si>
  <si>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</si>
  <si>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</si>
  <si>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</si>
  <si>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</si>
  <si>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</si>
  <si>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</si>
  <si>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</si>
  <si>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</si>
  <si>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</si>
  <si>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</si>
  <si>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</si>
  <si>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</si>
  <si>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</si>
  <si>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</si>
  <si>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</si>
  <si>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</si>
  <si>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</si>
  <si>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</si>
  <si>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</si>
  <si>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</si>
  <si>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</si>
  <si>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</si>
  <si>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</si>
  <si>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</si>
  <si>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</si>
  <si>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</si>
  <si>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</si>
  <si>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</si>
  <si>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</si>
  <si>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</si>
  <si>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</si>
  <si>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</si>
  <si>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</si>
  <si>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</si>
  <si>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</si>
  <si>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</si>
  <si>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</si>
  <si>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</si>
  <si>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</si>
  <si>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</si>
  <si>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</si>
  <si>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</si>
  <si>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</si>
  <si>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</si>
  <si>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</si>
  <si>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</si>
  <si>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</si>
  <si>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</si>
  <si>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</si>
  <si>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</si>
  <si>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</si>
  <si>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</si>
  <si>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</si>
  <si>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</si>
  <si>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</si>
  <si>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</si>
  <si>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</si>
  <si>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</si>
  <si>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</si>
  <si>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</si>
  <si>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</si>
  <si>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</si>
  <si>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</si>
  <si>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</si>
  <si>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</si>
  <si>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</si>
  <si>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</si>
  <si>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</si>
  <si>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</si>
  <si>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</si>
  <si>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</si>
  <si>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</si>
  <si>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</si>
  <si>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</si>
  <si>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</si>
  <si>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</si>
  <si>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</si>
  <si>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</si>
  <si>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</si>
  <si>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</si>
  <si>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</si>
  <si>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</si>
  <si>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</si>
  <si>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</si>
  <si>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</si>
  <si>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</si>
  <si>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</si>
  <si>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</si>
  <si>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</si>
  <si>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</si>
  <si>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</si>
  <si>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</si>
  <si>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</si>
  <si>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</si>
  <si>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</si>
  <si>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</si>
  <si>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</si>
  <si>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</si>
  <si>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</si>
  <si>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</si>
  <si>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</si>
  <si>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</si>
  <si>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</si>
  <si>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</si>
  <si>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</si>
  <si>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</si>
  <si>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</si>
  <si>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</si>
  <si>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</si>
  <si>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</si>
  <si>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</si>
  <si>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</si>
  <si>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</si>
  <si>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</si>
  <si>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</si>
  <si>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</si>
  <si>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</si>
  <si>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</si>
  <si>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</si>
  <si>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</si>
  <si>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</si>
  <si>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</si>
  <si>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</si>
  <si>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</si>
  <si>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</si>
  <si>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</si>
  <si>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</si>
  <si>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</si>
  <si>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</si>
  <si>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</si>
  <si>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</si>
  <si>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</si>
  <si>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</si>
  <si>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</si>
  <si>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</si>
  <si>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</si>
  <si>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</si>
  <si>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</si>
  <si>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</si>
  <si>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</si>
  <si>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</si>
  <si>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</si>
  <si>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</si>
  <si>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</si>
  <si>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</si>
  <si>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</si>
  <si>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</si>
  <si>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</si>
  <si>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</si>
  <si>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</si>
  <si>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</si>
  <si>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</si>
  <si>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</si>
  <si>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</si>
  <si>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</si>
  <si>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</si>
  <si>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</si>
  <si>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</si>
  <si>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</si>
  <si>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</si>
  <si>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</si>
  <si>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</si>
  <si>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</si>
  <si>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</si>
  <si>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</si>
  <si>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</si>
  <si>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</si>
  <si>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</si>
  <si>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</si>
  <si>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</si>
  <si>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</si>
  <si>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</si>
  <si>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</si>
  <si>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</si>
  <si>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</si>
  <si>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</si>
  <si>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</si>
  <si>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</si>
  <si>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</si>
  <si>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</si>
  <si>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</si>
  <si>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</si>
  <si>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</si>
  <si>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</si>
  <si>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</si>
  <si>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</si>
  <si>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</si>
  <si>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</si>
  <si>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</si>
  <si>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</si>
  <si>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</si>
  <si>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</si>
  <si>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</si>
  <si>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</si>
  <si>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</si>
  <si>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</si>
  <si>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</si>
  <si>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</si>
  <si>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</si>
  <si>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</si>
  <si>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</si>
  <si>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</si>
  <si>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</si>
  <si>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</si>
  <si>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</si>
  <si>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</si>
  <si>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</si>
  <si>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</si>
  <si>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</si>
  <si>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</si>
  <si>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</si>
  <si>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</si>
  <si>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</si>
  <si>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</si>
  <si>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</si>
  <si>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</si>
  <si>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</si>
  <si>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</si>
  <si>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</si>
  <si>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</si>
  <si>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</si>
  <si>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</si>
  <si>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</si>
  <si>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</si>
  <si>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</si>
  <si>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</si>
  <si>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</si>
  <si>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</si>
  <si>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</si>
  <si>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</si>
  <si>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</si>
  <si>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</si>
  <si>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</si>
  <si>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</si>
  <si>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</si>
  <si>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</si>
  <si>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</si>
  <si>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</si>
  <si>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</si>
  <si>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</si>
  <si>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</si>
  <si>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</si>
  <si>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</si>
  <si>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</si>
  <si>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</si>
  <si>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</si>
  <si>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</si>
  <si>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</si>
  <si>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</si>
  <si>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</si>
  <si>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</si>
  <si>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</si>
  <si>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</si>
  <si>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</si>
  <si>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</si>
  <si>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</si>
  <si>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</si>
  <si>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</si>
  <si>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</si>
  <si>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</si>
  <si>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</si>
  <si>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</si>
  <si>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</si>
  <si>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</si>
  <si>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</si>
  <si>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</si>
  <si>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</si>
  <si>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</si>
  <si>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</si>
  <si>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</si>
  <si>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</si>
  <si>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</si>
  <si>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</si>
  <si>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</si>
  <si>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</si>
  <si>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</si>
  <si>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</si>
  <si>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</si>
  <si>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</si>
  <si>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</si>
  <si>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</si>
  <si>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</si>
  <si>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</si>
  <si>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</si>
  <si>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</si>
  <si>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</si>
  <si>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</si>
  <si>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</si>
  <si>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</si>
  <si>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</si>
  <si>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</si>
  <si>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</si>
  <si>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</si>
  <si>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</si>
  <si>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</si>
  <si>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</si>
  <si>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</si>
  <si>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</si>
  <si>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</si>
  <si>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</si>
  <si>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</si>
  <si>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</si>
  <si>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</si>
  <si>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</si>
  <si>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</si>
  <si>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</si>
  <si>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</si>
  <si>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</si>
  <si>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</si>
  <si>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</si>
  <si>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</si>
  <si>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</si>
  <si>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</si>
  <si>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</si>
  <si>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</si>
  <si>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</si>
  <si>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</si>
  <si>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</si>
  <si>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</si>
  <si>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</si>
  <si>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</si>
  <si>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</si>
  <si>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</si>
  <si>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</si>
  <si>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</si>
  <si>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</si>
  <si>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</si>
  <si>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</si>
  <si>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</si>
  <si>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</si>
  <si>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</si>
  <si>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</si>
  <si>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</si>
  <si>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</si>
  <si>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</si>
  <si>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</si>
  <si>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</si>
  <si>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</si>
  <si>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</si>
  <si>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</si>
  <si>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</si>
  <si>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</si>
  <si>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</si>
  <si>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</si>
  <si>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</si>
  <si>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</si>
  <si>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</si>
  <si>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</si>
  <si>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</si>
  <si>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</si>
  <si>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</si>
  <si>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</si>
  <si>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</si>
  <si>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</si>
  <si>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</si>
  <si>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</si>
  <si>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</si>
  <si>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</si>
  <si>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</si>
  <si>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</si>
  <si>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</si>
  <si>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</si>
  <si>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</si>
  <si>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</si>
  <si>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</si>
  <si>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</si>
  <si>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</si>
  <si>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</si>
  <si>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</si>
  <si>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</si>
  <si>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</si>
  <si>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</si>
  <si>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</si>
  <si>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</si>
  <si>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</si>
  <si>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</si>
  <si>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</si>
  <si>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</si>
  <si>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</si>
  <si>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</si>
  <si>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</si>
  <si>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</si>
  <si>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</si>
  <si>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</si>
  <si>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</si>
  <si>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</si>
  <si>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</si>
  <si>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</si>
  <si>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</si>
  <si>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</si>
  <si>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</si>
  <si>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</si>
  <si>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</si>
  <si>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</si>
  <si>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</si>
  <si>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</si>
  <si>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</si>
  <si>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</si>
  <si>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</si>
  <si>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</si>
  <si>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</si>
  <si>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</si>
  <si>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</si>
  <si>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</si>
  <si>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</si>
  <si>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</si>
  <si>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</si>
  <si>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</si>
  <si>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</si>
  <si>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</si>
  <si>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</si>
  <si>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</si>
  <si>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</si>
  <si>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</si>
  <si>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</si>
  <si>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</si>
  <si>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</si>
  <si>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</si>
  <si>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</si>
  <si>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</si>
  <si>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</si>
  <si>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</si>
  <si>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</si>
  <si>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</si>
  <si>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</si>
  <si>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</si>
  <si>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</si>
  <si>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</si>
  <si>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</si>
  <si>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</si>
  <si>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</si>
  <si>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</si>
  <si>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</si>
  <si>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</si>
  <si>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</si>
  <si>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</si>
  <si>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</si>
  <si>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</si>
  <si>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</si>
  <si>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</si>
  <si>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</si>
  <si>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</si>
  <si>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</si>
  <si>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</si>
  <si>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</si>
  <si>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</si>
  <si>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</si>
  <si>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</si>
  <si>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</si>
  <si>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</si>
  <si>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</si>
  <si>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</si>
  <si>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</si>
  <si>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</si>
  <si>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</si>
  <si>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</si>
  <si>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</si>
  <si>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</si>
  <si>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</si>
  <si>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</si>
  <si>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</si>
  <si>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</si>
  <si>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</si>
  <si>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</si>
  <si>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</si>
  <si>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</si>
  <si>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</si>
  <si>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</si>
  <si>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</si>
  <si>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</si>
  <si>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</si>
  <si>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</si>
  <si>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</si>
  <si>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</si>
  <si>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</si>
  <si>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</si>
  <si>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</si>
  <si>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</si>
  <si>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</si>
  <si>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</si>
  <si>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</si>
  <si>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</si>
  <si>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</si>
  <si>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</si>
  <si>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</si>
  <si>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</si>
  <si>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</si>
  <si>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</si>
  <si>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</si>
  <si>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</si>
  <si>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</si>
  <si>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</si>
  <si>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</si>
  <si>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</si>
  <si>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</si>
  <si>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</si>
  <si>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</si>
  <si>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</si>
  <si>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</si>
  <si>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</si>
  <si>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</si>
  <si>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</si>
  <si>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</si>
  <si>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</si>
  <si>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</si>
  <si>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</si>
  <si>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</si>
  <si>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</si>
  <si>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</si>
  <si>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</si>
  <si>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</si>
  <si>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</si>
  <si>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</si>
  <si>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</si>
  <si>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</si>
  <si>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</si>
  <si>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</si>
  <si>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</si>
  <si>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</si>
  <si>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</si>
  <si>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</si>
  <si>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</si>
  <si>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</si>
  <si>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</si>
  <si>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</si>
  <si>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</si>
  <si>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</si>
  <si>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</si>
  <si>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</si>
  <si>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</si>
  <si>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</si>
  <si>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</si>
  <si>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</si>
  <si>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</si>
  <si>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</si>
  <si>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</si>
  <si>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</si>
  <si>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</si>
  <si>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</si>
  <si>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</si>
  <si>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</si>
  <si>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</si>
  <si>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</si>
  <si>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</si>
  <si>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</si>
  <si>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</si>
  <si>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</si>
  <si>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</si>
  <si>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</si>
  <si>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</si>
  <si>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</si>
  <si>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</si>
  <si>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</si>
  <si>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</si>
  <si>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</si>
  <si>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</si>
  <si>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</si>
  <si>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</si>
  <si>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</si>
  <si>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</si>
  <si>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</si>
  <si>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</si>
  <si>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</si>
  <si>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</si>
  <si>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</si>
  <si>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</si>
  <si>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</si>
  <si>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</si>
  <si>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</si>
  <si>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</si>
  <si>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</si>
  <si>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</si>
  <si>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</si>
  <si>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</si>
  <si>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</si>
  <si>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</si>
  <si>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</si>
  <si>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</si>
  <si>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</si>
  <si>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</si>
  <si>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</si>
  <si>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</si>
  <si>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</si>
  <si>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</si>
  <si>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</si>
  <si>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</si>
  <si>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</si>
  <si>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</si>
  <si>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</si>
  <si>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</si>
  <si>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</si>
  <si>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</si>
  <si>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</si>
  <si>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</si>
  <si>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</si>
  <si>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</si>
  <si>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</si>
  <si>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</si>
  <si>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</si>
  <si>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</si>
  <si>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</si>
  <si>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</si>
  <si>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</si>
  <si>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</si>
  <si>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</si>
  <si>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</si>
  <si>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</si>
  <si>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</si>
  <si>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</si>
  <si>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</si>
  <si>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</si>
  <si>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</si>
  <si>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</si>
  <si>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</si>
  <si>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</si>
  <si>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</si>
  <si>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</si>
  <si>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</si>
  <si>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</si>
  <si>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</si>
  <si>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</si>
  <si>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</si>
  <si>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</si>
  <si>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</si>
  <si>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</si>
  <si>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</si>
  <si>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</si>
  <si>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</si>
  <si>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</si>
  <si>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</si>
  <si>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</si>
  <si>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</si>
  <si>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</si>
  <si>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</si>
  <si>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</si>
  <si>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</si>
  <si>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</si>
  <si>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</si>
  <si>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</si>
  <si>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</si>
  <si>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</si>
  <si>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</si>
  <si>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</si>
  <si>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</si>
  <si>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</si>
  <si>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</si>
  <si>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</si>
  <si>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</si>
  <si>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</si>
  <si>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</si>
  <si>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</si>
  <si>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</si>
  <si>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</si>
  <si>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</si>
  <si>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</si>
  <si>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</si>
  <si>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</si>
  <si>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</si>
  <si>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</si>
  <si>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</si>
  <si>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</si>
  <si>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</si>
  <si>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</si>
  <si>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</si>
  <si>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</si>
  <si>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</si>
  <si>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</si>
  <si>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</si>
  <si>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</si>
  <si>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</si>
  <si>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</si>
  <si>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</si>
  <si>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</si>
  <si>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</si>
  <si>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</si>
  <si>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</si>
  <si>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</si>
  <si>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</si>
  <si>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</si>
  <si>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</si>
  <si>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</si>
  <si>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</si>
  <si>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</si>
  <si>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</si>
  <si>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</si>
  <si>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</si>
  <si>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</si>
  <si>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</si>
  <si>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</si>
  <si>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</si>
  <si>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</si>
  <si>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</si>
  <si>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</si>
  <si>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</si>
  <si>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</si>
  <si>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</si>
  <si>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</si>
  <si>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</si>
  <si>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</si>
  <si>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</si>
  <si>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</si>
  <si>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</si>
  <si>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</si>
  <si>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</si>
  <si>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</si>
  <si>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</si>
  <si>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</si>
  <si>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</si>
  <si>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</si>
  <si>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</si>
  <si>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</si>
  <si>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</si>
  <si>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</si>
  <si>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</si>
  <si>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</si>
  <si>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</si>
  <si>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</si>
  <si>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</si>
  <si>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</si>
  <si>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</si>
  <si>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</si>
  <si>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</si>
  <si>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</si>
  <si>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</si>
  <si>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</si>
  <si>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</si>
  <si>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</si>
  <si>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</si>
  <si>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</si>
  <si>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</si>
  <si>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</si>
  <si>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</si>
  <si>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</si>
  <si>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</si>
  <si>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</si>
  <si>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</si>
  <si>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</si>
  <si>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</si>
  <si>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</si>
  <si>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</si>
  <si>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</si>
  <si>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</si>
  <si>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</si>
  <si>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</si>
  <si>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</si>
  <si>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</si>
  <si>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</si>
  <si>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</si>
  <si>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</si>
  <si>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</si>
  <si>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</si>
  <si>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</si>
  <si>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</si>
  <si>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</si>
  <si>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</si>
  <si>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</si>
  <si>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</si>
  <si>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</si>
  <si>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</si>
  <si>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</si>
  <si>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</si>
  <si>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</si>
  <si>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</si>
  <si>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</si>
  <si>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</si>
  <si>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</si>
  <si>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</si>
  <si>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</si>
  <si>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</si>
  <si>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</si>
  <si>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</si>
  <si>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</si>
  <si>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</si>
  <si>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</si>
  <si>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</si>
  <si>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</si>
  <si>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</si>
  <si>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</si>
  <si>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</si>
  <si>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</si>
  <si>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</si>
  <si>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</si>
  <si>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</si>
  <si>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</si>
  <si>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</si>
  <si>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</si>
  <si>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</si>
  <si>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</si>
  <si>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</si>
  <si>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</si>
  <si>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</si>
  <si>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</si>
  <si>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</si>
  <si>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</si>
  <si>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</si>
  <si>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</si>
  <si>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</si>
  <si>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</si>
  <si>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</si>
  <si>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</si>
  <si>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</si>
  <si>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</si>
  <si>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</si>
  <si>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</si>
  <si>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</si>
  <si>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</si>
  <si>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</si>
  <si>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</si>
  <si>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</si>
  <si>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</si>
  <si>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</si>
  <si>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</si>
  <si>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</si>
  <si>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</si>
  <si>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</si>
  <si>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</si>
  <si>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</si>
  <si>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</si>
  <si>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</si>
  <si>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</si>
  <si>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</si>
  <si>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</si>
  <si>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</si>
  <si>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</si>
  <si>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</si>
  <si>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</si>
  <si>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</si>
  <si>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</si>
  <si>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</si>
  <si>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</si>
  <si>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</si>
  <si>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</si>
  <si>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</si>
  <si>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</si>
  <si>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</si>
  <si>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</si>
  <si>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</si>
  <si>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</si>
  <si>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</si>
  <si>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</si>
  <si>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</si>
  <si>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</si>
  <si>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</si>
  <si>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</si>
  <si>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</si>
  <si>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</si>
  <si>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</si>
  <si>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</si>
  <si>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</si>
  <si>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</si>
  <si>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</si>
  <si>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</si>
  <si>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</si>
  <si>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</si>
  <si>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</si>
  <si>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</si>
  <si>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</si>
  <si>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</si>
  <si>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</si>
  <si>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</si>
  <si>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</si>
  <si>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</si>
  <si>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</si>
  <si>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</si>
  <si>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</si>
  <si>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</si>
  <si>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</si>
  <si>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</si>
  <si>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</si>
  <si>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</si>
  <si>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</si>
  <si>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</si>
  <si>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</si>
  <si>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</si>
  <si>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</si>
  <si>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</si>
  <si>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</si>
  <si>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</si>
  <si>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</si>
  <si>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</si>
  <si>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</si>
  <si>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</si>
  <si>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</si>
  <si>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</si>
  <si>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</si>
  <si>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</si>
  <si>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</si>
  <si>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</si>
  <si>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</si>
  <si>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</si>
  <si>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</si>
  <si>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</si>
  <si>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</si>
  <si>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</si>
  <si>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</si>
  <si>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</si>
  <si>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</si>
  <si>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</si>
  <si>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</si>
  <si>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</si>
  <si>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</si>
  <si>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</si>
  <si>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</si>
  <si>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</si>
  <si>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</si>
  <si>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</si>
  <si>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</si>
  <si>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</si>
  <si>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</si>
  <si>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</si>
  <si>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</si>
  <si>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</si>
  <si>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</si>
  <si>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</si>
  <si>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</si>
  <si>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</si>
  <si>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</si>
  <si>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</si>
  <si>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</si>
  <si>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</si>
  <si>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</si>
  <si>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</si>
  <si>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</si>
  <si>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</si>
  <si>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</si>
  <si>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</si>
  <si>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</si>
  <si>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</si>
  <si>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</si>
  <si>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</si>
  <si>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</si>
  <si>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</si>
  <si>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</si>
  <si>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</si>
  <si>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</si>
  <si>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</si>
  <si>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</si>
  <si>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</si>
  <si>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</si>
  <si>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</si>
  <si>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</si>
  <si>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</si>
  <si>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</si>
  <si>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</si>
  <si>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</si>
  <si>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</si>
  <si>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</si>
  <si>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</si>
  <si>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</si>
  <si>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</si>
  <si>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</si>
  <si>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</si>
  <si>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</si>
  <si>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</si>
  <si>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</si>
  <si>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</si>
  <si>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</si>
  <si>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</si>
  <si>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</si>
  <si>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</si>
  <si>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</si>
  <si>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</si>
  <si>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</si>
  <si>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</si>
  <si>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</si>
  <si>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</si>
  <si>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</si>
  <si>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</si>
  <si>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</si>
  <si>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</si>
  <si>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</si>
  <si>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</si>
  <si>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</si>
  <si>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</si>
  <si>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</si>
  <si>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</si>
  <si>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</si>
  <si>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</si>
  <si>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</si>
  <si>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</si>
  <si>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</si>
  <si>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</si>
  <si>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</si>
  <si>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</si>
  <si>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</si>
  <si>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</si>
  <si>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</si>
  <si>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</si>
  <si>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</si>
  <si>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</si>
  <si>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</si>
  <si>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</si>
  <si>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</si>
  <si>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</si>
  <si>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</si>
  <si>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</si>
  <si>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</si>
  <si>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</si>
  <si>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</si>
  <si>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</si>
  <si>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</si>
  <si>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</si>
  <si>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</si>
  <si>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</si>
  <si>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</si>
  <si>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</si>
  <si>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</si>
  <si>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</si>
  <si>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</si>
  <si>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</si>
  <si>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</si>
  <si>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</si>
  <si>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</si>
  <si>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</si>
  <si>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</si>
  <si>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</si>
  <si>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</si>
  <si>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</si>
  <si>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</si>
  <si>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</si>
  <si>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</si>
  <si>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</si>
  <si>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</si>
  <si>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</si>
  <si>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</si>
  <si>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</si>
  <si>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</si>
  <si>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</si>
  <si>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</si>
  <si>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</si>
  <si>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</si>
  <si>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</si>
  <si>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</si>
  <si>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</si>
  <si>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</si>
  <si>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</si>
  <si>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</si>
  <si>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</si>
  <si>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</si>
  <si>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</si>
  <si>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</si>
  <si>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</si>
  <si>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</si>
  <si>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</si>
  <si>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</si>
  <si>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</si>
  <si>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</si>
  <si>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</si>
  <si>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</si>
  <si>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</si>
  <si>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</si>
  <si>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</si>
  <si>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</si>
  <si>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</si>
  <si>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</si>
  <si>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</si>
  <si>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</si>
  <si>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</si>
  <si>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</si>
  <si>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</si>
  <si>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</si>
  <si>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</si>
  <si>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</si>
  <si>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</si>
  <si>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</si>
  <si>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</si>
  <si>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</si>
  <si>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</si>
  <si>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</si>
  <si>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</si>
  <si>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</si>
  <si>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</si>
  <si>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</si>
  <si>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</si>
  <si>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</si>
  <si>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</si>
  <si>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</si>
  <si>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</si>
  <si>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</si>
  <si>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</si>
  <si>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</si>
  <si>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</si>
  <si>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</si>
  <si>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</si>
  <si>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</si>
  <si>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</si>
  <si>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</si>
  <si>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</si>
  <si>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</si>
  <si>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</si>
  <si>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</si>
  <si>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</si>
  <si>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</si>
  <si>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</si>
  <si>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</si>
  <si>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</si>
  <si>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</si>
  <si>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</si>
  <si>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</si>
  <si>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</si>
  <si>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</si>
  <si>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</si>
  <si>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</si>
  <si>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</si>
  <si>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</si>
  <si>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</si>
  <si>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</si>
  <si>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</si>
  <si>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</si>
  <si>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</si>
  <si>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</si>
  <si>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</si>
  <si>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</si>
  <si>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</si>
  <si>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</si>
  <si>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</si>
  <si>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</si>
  <si>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</si>
  <si>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</si>
  <si>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</si>
  <si>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</si>
  <si>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</si>
  <si>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</si>
  <si>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</si>
  <si>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</si>
  <si>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</si>
  <si>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</si>
  <si>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</si>
  <si>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</si>
  <si>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</si>
  <si>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</si>
  <si>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</si>
  <si>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</si>
  <si>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</si>
  <si>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</si>
  <si>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</si>
  <si>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</si>
  <si>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</si>
  <si>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</si>
  <si>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</si>
  <si>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</si>
  <si>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</si>
  <si>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</si>
  <si>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</si>
  <si>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</si>
  <si>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</si>
  <si>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</si>
  <si>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</si>
  <si>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</si>
  <si>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</si>
  <si>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</si>
  <si>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</si>
  <si>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</si>
  <si>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</si>
  <si>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</si>
  <si>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</si>
  <si>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</si>
  <si>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</si>
  <si>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</si>
  <si>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</si>
  <si>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</si>
  <si>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</si>
  <si>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</si>
  <si>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</si>
  <si>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</si>
  <si>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</si>
  <si>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</si>
  <si>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</si>
  <si>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</si>
  <si>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</si>
  <si>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</si>
  <si>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</si>
  <si>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</si>
  <si>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</si>
  <si>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</si>
  <si>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</si>
  <si>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</si>
  <si>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</si>
  <si>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</si>
  <si>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</si>
  <si>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</si>
  <si>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</si>
  <si>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</si>
  <si>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</si>
  <si>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</si>
  <si>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</si>
  <si>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</si>
  <si>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</si>
  <si>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</si>
  <si>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</si>
  <si>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</si>
  <si>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</si>
  <si>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</si>
  <si>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</si>
  <si>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</si>
  <si>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</si>
  <si>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</si>
  <si>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</si>
  <si>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</si>
  <si>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</si>
  <si>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</si>
  <si>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</si>
  <si>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</si>
  <si>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</si>
  <si>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</si>
  <si>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</si>
  <si>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</si>
  <si>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</si>
  <si>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</si>
  <si>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</si>
  <si>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</si>
  <si>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</si>
  <si>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</si>
  <si>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</si>
  <si>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</si>
  <si>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</si>
  <si>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</si>
  <si>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</si>
  <si>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</si>
  <si>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</si>
  <si>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</si>
  <si>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</si>
  <si>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</si>
  <si>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</si>
  <si>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</si>
  <si>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</si>
  <si>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</si>
  <si>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</si>
  <si>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</si>
  <si>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</si>
  <si>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</si>
  <si>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</si>
  <si>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</si>
  <si>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</si>
  <si>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</si>
  <si>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</si>
  <si>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</si>
  <si>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</si>
  <si>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</si>
  <si>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</si>
  <si>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</si>
  <si>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</si>
  <si>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</si>
  <si>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</si>
  <si>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</si>
  <si>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</si>
  <si>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</si>
  <si>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</si>
  <si>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</si>
  <si>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</si>
  <si>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</si>
  <si>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</si>
  <si>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</si>
  <si>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</si>
  <si>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</si>
  <si>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</si>
  <si>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</si>
  <si>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</si>
  <si>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</si>
  <si>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</si>
  <si>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</si>
  <si>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</si>
  <si>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</si>
  <si>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</si>
  <si>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</si>
  <si>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</si>
  <si>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</si>
  <si>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</si>
  <si>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</si>
  <si>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</si>
  <si>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</si>
  <si>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</si>
  <si>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</si>
  <si>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</si>
  <si>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</si>
  <si>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</si>
  <si>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</si>
  <si>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</si>
  <si>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</si>
  <si>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</si>
  <si>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</si>
  <si>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</si>
  <si>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</si>
  <si>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</si>
  <si>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</si>
  <si>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</si>
  <si>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</si>
  <si>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</si>
  <si>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</si>
  <si>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</si>
  <si>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</si>
  <si>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</si>
  <si>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</si>
  <si>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</si>
  <si>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</si>
  <si>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</si>
  <si>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</si>
  <si>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</si>
  <si>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</si>
  <si>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</si>
  <si>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</si>
  <si>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</si>
  <si>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</si>
  <si>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</si>
  <si>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</si>
  <si>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</si>
  <si>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</si>
  <si>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</si>
  <si>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</si>
  <si>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</si>
  <si>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</si>
  <si>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</si>
  <si>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</si>
  <si>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</si>
  <si>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</si>
  <si>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</si>
  <si>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</si>
  <si>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</si>
  <si>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</si>
  <si>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</si>
  <si>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</si>
  <si>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</si>
  <si>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</si>
  <si>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</si>
  <si>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</si>
  <si>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</si>
  <si>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</si>
  <si>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</si>
  <si>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</si>
  <si>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</si>
  <si>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</si>
  <si>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</si>
  <si>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</si>
  <si>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</si>
  <si>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</si>
  <si>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</si>
  <si>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</si>
  <si>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</si>
  <si>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</si>
  <si>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</si>
  <si>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</si>
  <si>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</si>
  <si>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</si>
  <si>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</si>
  <si>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</si>
  <si>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</si>
  <si>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</si>
  <si>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</si>
  <si>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</si>
  <si>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</si>
  <si>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</si>
  <si>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</si>
  <si>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</si>
  <si>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</si>
  <si>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</si>
  <si>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</si>
  <si>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</si>
  <si>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</si>
  <si>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</si>
  <si>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</si>
  <si>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</si>
  <si>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</si>
  <si>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</si>
  <si>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</si>
  <si>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</si>
  <si>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</si>
  <si>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</si>
  <si>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</si>
  <si>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</si>
  <si>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</si>
  <si>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</si>
  <si>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</si>
  <si>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</si>
  <si>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</si>
  <si>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</si>
  <si>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</si>
  <si>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</si>
  <si>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</si>
  <si>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</si>
  <si>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</si>
  <si>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</si>
  <si>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</si>
  <si>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</si>
  <si>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</si>
  <si>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</si>
  <si>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</si>
  <si>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</si>
  <si>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</si>
  <si>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</si>
  <si>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</si>
  <si>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</si>
  <si>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</si>
  <si>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</si>
  <si>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</si>
  <si>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</si>
  <si>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</si>
  <si>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</si>
  <si>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</si>
  <si>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</si>
  <si>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</si>
  <si>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</si>
  <si>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</si>
  <si>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</si>
  <si>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</si>
  <si>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</si>
  <si>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</si>
  <si>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</si>
  <si>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</si>
  <si>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</si>
  <si>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</si>
  <si>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</si>
  <si>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</si>
  <si>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</si>
  <si>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</si>
  <si>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</si>
  <si>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</si>
  <si>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</si>
  <si>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</si>
  <si>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</si>
  <si>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</si>
  <si>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</si>
  <si>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</si>
  <si>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</si>
  <si>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</si>
  <si>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</si>
  <si>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</si>
  <si>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</si>
  <si>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</si>
  <si>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</si>
  <si>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</si>
  <si>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</si>
  <si>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</si>
  <si>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</si>
  <si>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</si>
  <si>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</si>
  <si>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</si>
  <si>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</si>
  <si>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</si>
  <si>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</si>
  <si>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</si>
  <si>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</si>
  <si>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</si>
  <si>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</si>
  <si>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</si>
  <si>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</si>
  <si>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</si>
  <si>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</si>
  <si>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</si>
  <si>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</si>
  <si>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</si>
  <si>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</si>
  <si>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</si>
  <si>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</si>
  <si>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</si>
  <si>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</si>
  <si>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</si>
  <si>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</si>
  <si>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</si>
  <si>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</si>
  <si>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</si>
  <si>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</si>
  <si>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</si>
  <si>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</si>
  <si>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</si>
  <si>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</si>
  <si>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</si>
  <si>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</si>
  <si>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</si>
  <si>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</si>
  <si>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</si>
  <si>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</si>
  <si>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</si>
  <si>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</si>
  <si>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</si>
  <si>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</si>
  <si>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</si>
  <si>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</si>
  <si>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</si>
  <si>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</si>
  <si>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</si>
  <si>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</si>
  <si>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</si>
  <si>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</si>
  <si>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</si>
  <si>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</si>
  <si>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</si>
  <si>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</si>
  <si>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</si>
  <si>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</si>
  <si>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</si>
  <si>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</si>
  <si>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</si>
  <si>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</si>
  <si>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</si>
  <si>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</si>
  <si>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</si>
  <si>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</si>
  <si>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</si>
  <si>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</si>
  <si>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</si>
  <si>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</si>
  <si>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</si>
  <si>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</si>
  <si>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</si>
  <si>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</si>
  <si>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</si>
  <si>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</si>
  <si>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</si>
  <si>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</si>
  <si>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</si>
  <si>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</si>
  <si>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</si>
  <si>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</si>
  <si>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</si>
  <si>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</si>
  <si>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</si>
  <si>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</si>
  <si>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</si>
  <si>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</si>
  <si>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</si>
  <si>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</si>
  <si>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</si>
  <si>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</si>
  <si>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</si>
  <si>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</si>
  <si>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</si>
  <si>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</si>
  <si>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</si>
  <si>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</si>
  <si>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</si>
  <si>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</si>
  <si>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</si>
  <si>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</si>
  <si>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</si>
  <si>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</si>
  <si>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</si>
  <si>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</si>
  <si>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</si>
  <si>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</si>
  <si>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</si>
  <si>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</si>
  <si>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</si>
  <si>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</si>
  <si>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</si>
  <si>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</si>
  <si>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</si>
  <si>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</si>
  <si>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</si>
  <si>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</si>
  <si>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</si>
  <si>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</si>
  <si>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</si>
  <si>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</si>
  <si>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</si>
  <si>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</si>
  <si>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</si>
  <si>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</si>
  <si>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</si>
  <si>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</si>
  <si>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</si>
  <si>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</si>
  <si>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</si>
  <si>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</si>
  <si>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</si>
  <si>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</si>
  <si>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</si>
  <si>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</si>
  <si>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</si>
  <si>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</si>
  <si>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</si>
  <si>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</si>
  <si>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</si>
  <si>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</si>
  <si>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</si>
  <si>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</si>
  <si>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</si>
  <si>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</si>
  <si>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</si>
  <si>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</si>
  <si>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</si>
  <si>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</si>
  <si>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</si>
  <si>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</si>
  <si>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</si>
  <si>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</si>
  <si>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</si>
  <si>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</si>
  <si>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</si>
  <si>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</si>
  <si>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</si>
  <si>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</si>
  <si>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</si>
  <si>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</si>
  <si>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</si>
  <si>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</si>
  <si>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</si>
  <si>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</si>
  <si>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</si>
  <si>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</si>
  <si>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</si>
  <si>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</si>
  <si>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</si>
  <si>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</si>
  <si>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</si>
  <si>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</si>
  <si>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</si>
  <si>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</si>
  <si>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</si>
  <si>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</si>
  <si>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</si>
  <si>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</si>
  <si>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</si>
  <si>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</si>
  <si>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</si>
  <si>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</si>
  <si>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</si>
  <si>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</si>
  <si>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</si>
  <si>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</si>
  <si>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</si>
  <si>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</si>
  <si>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</si>
  <si>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</si>
  <si>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</si>
  <si>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</si>
  <si>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</si>
  <si>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</si>
  <si>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</si>
  <si>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</si>
  <si>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</si>
  <si>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</si>
  <si>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</si>
  <si>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</si>
  <si>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</si>
  <si>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</si>
  <si>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</si>
  <si>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</si>
  <si>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</si>
  <si>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</si>
  <si>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</si>
  <si>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</si>
  <si>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</si>
  <si>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</si>
  <si>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</si>
  <si>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</si>
  <si>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</si>
  <si>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</si>
  <si>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</si>
  <si>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</si>
  <si>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</si>
  <si>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</si>
  <si>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</si>
  <si>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</si>
  <si>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</si>
  <si>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</si>
  <si>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</si>
  <si>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</si>
  <si>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</si>
  <si>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</si>
  <si>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</si>
  <si>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</si>
  <si>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</si>
  <si>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</si>
  <si>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</si>
  <si>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</si>
  <si>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</si>
  <si>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</si>
  <si>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</si>
  <si>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</si>
  <si>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</si>
  <si>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</si>
  <si>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</si>
  <si>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</si>
  <si>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</si>
  <si>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</si>
  <si>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</si>
  <si>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</si>
  <si>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</si>
  <si>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</si>
  <si>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</si>
  <si>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</si>
  <si>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</si>
  <si>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</si>
  <si>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</si>
  <si>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</si>
  <si>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</si>
  <si>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</si>
  <si>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</si>
  <si>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</si>
  <si>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</si>
  <si>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</si>
  <si>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</si>
  <si>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</si>
  <si>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</si>
  <si>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</si>
  <si>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</si>
  <si>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</si>
  <si>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</si>
  <si>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</si>
  <si>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</si>
  <si>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</si>
  <si>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</si>
  <si>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</si>
  <si>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</si>
  <si>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</si>
  <si>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</si>
  <si>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</si>
  <si>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</si>
  <si>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</si>
  <si>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</si>
  <si>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</si>
  <si>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</si>
  <si>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</si>
  <si>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</si>
  <si>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</si>
  <si>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</si>
  <si>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</si>
  <si>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</si>
  <si>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</si>
  <si>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</si>
  <si>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</si>
  <si>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</si>
  <si>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</si>
  <si>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</si>
  <si>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</si>
  <si>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</si>
  <si>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</si>
  <si>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</si>
  <si>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</si>
  <si>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</si>
  <si>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</si>
  <si>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</si>
  <si>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</si>
  <si>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</si>
  <si>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</si>
  <si>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</si>
  <si>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</si>
  <si>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</si>
  <si>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</si>
  <si>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</si>
  <si>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</si>
  <si>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</si>
  <si>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</si>
  <si>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</si>
  <si>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</si>
  <si>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</si>
  <si>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</si>
  <si>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</si>
  <si>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</si>
  <si>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</si>
  <si>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</si>
  <si>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</si>
  <si>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</si>
  <si>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</si>
  <si>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</si>
  <si>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</si>
  <si>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</si>
  <si>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</si>
  <si>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</si>
  <si>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</si>
  <si>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</si>
  <si>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</si>
  <si>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</si>
  <si>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</si>
  <si>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</si>
  <si>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</si>
  <si>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</si>
  <si>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</si>
  <si>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</si>
  <si>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</si>
  <si>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</si>
  <si>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</si>
  <si>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</si>
  <si>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</si>
  <si>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</si>
  <si>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</si>
  <si>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</si>
  <si>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</si>
  <si>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</si>
  <si>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</si>
  <si>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</si>
  <si>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</si>
  <si>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</si>
  <si>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</si>
  <si>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</si>
  <si>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</si>
  <si>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</si>
  <si>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</si>
  <si>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</si>
  <si>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</si>
  <si>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</si>
  <si>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</si>
  <si>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</si>
  <si>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</si>
  <si>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</si>
  <si>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</si>
  <si>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</si>
  <si>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</si>
  <si>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</si>
  <si>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</si>
  <si>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</si>
  <si>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</si>
  <si>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</si>
  <si>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</si>
  <si>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</si>
  <si>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</si>
  <si>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</si>
  <si>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</si>
  <si>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</si>
  <si>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</si>
  <si>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</si>
  <si>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</si>
  <si>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</si>
  <si>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</si>
  <si>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</si>
  <si>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</si>
  <si>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</si>
  <si>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</si>
  <si>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</si>
  <si>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</si>
  <si>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</si>
  <si>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</si>
  <si>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</si>
  <si>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</si>
  <si>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</si>
  <si>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</si>
  <si>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</si>
  <si>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</si>
  <si>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</si>
  <si>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</si>
  <si>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</si>
  <si>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</si>
  <si>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</si>
  <si>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</si>
  <si>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</si>
  <si>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</si>
  <si>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</si>
  <si>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</si>
  <si>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</si>
  <si>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</si>
  <si>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</si>
  <si>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</si>
  <si>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</si>
  <si>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</si>
  <si>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</si>
  <si>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</si>
  <si>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</si>
  <si>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</si>
  <si>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</si>
  <si>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</si>
  <si>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</si>
  <si>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</si>
  <si>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</si>
  <si>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</si>
  <si>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</si>
  <si>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</si>
  <si>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</si>
  <si>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</si>
  <si>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</si>
  <si>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</si>
  <si>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</si>
  <si>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</si>
  <si>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</si>
  <si>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</si>
  <si>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</si>
  <si>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</si>
  <si>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</si>
  <si>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</si>
  <si>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</si>
  <si>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</si>
  <si>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</si>
  <si>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</si>
  <si>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</si>
  <si>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</si>
  <si>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</si>
  <si>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</si>
  <si>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</si>
  <si>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</si>
  <si>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</si>
  <si>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</si>
  <si>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</si>
  <si>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</si>
  <si>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</si>
  <si>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</si>
  <si>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</si>
  <si>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</si>
  <si>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</si>
  <si>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</si>
  <si>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</si>
  <si>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</si>
  <si>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</si>
  <si>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</si>
  <si>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</si>
  <si>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</si>
  <si>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</si>
  <si>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</si>
  <si>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</si>
  <si>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</si>
  <si>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</si>
  <si>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</si>
  <si>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</si>
  <si>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</si>
  <si>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</si>
  <si>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</si>
  <si>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</si>
  <si>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</si>
  <si>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</si>
  <si>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</si>
  <si>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</si>
  <si>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</si>
  <si>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</si>
  <si>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</si>
  <si>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</si>
  <si>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</si>
  <si>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</si>
  <si>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</si>
  <si>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</si>
  <si>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</si>
  <si>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</si>
  <si>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</si>
  <si>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</si>
  <si>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</si>
  <si>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</si>
  <si>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</si>
  <si>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</si>
  <si>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</si>
  <si>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</si>
  <si>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</si>
  <si>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</si>
  <si>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</si>
  <si>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</si>
  <si>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</si>
  <si>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</si>
  <si>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</si>
  <si>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</si>
  <si>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</si>
  <si>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</si>
  <si>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</si>
  <si>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</si>
  <si>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</si>
  <si>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</si>
  <si>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</si>
  <si>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</si>
  <si>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</si>
  <si>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</si>
  <si>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</si>
  <si>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</si>
  <si>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</si>
  <si>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</si>
  <si>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</si>
  <si>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</si>
  <si>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</si>
  <si>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</si>
  <si>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</si>
  <si>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</si>
  <si>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</si>
  <si>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</si>
  <si>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</si>
  <si>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</si>
  <si>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</si>
  <si>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</si>
  <si>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</si>
  <si>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</si>
  <si>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</si>
  <si>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</si>
  <si>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</si>
  <si>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</si>
  <si>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</si>
  <si>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</si>
  <si>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</si>
  <si>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</si>
  <si>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</si>
  <si>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</si>
  <si>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</si>
  <si>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</si>
  <si>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</si>
  <si>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</si>
  <si>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</si>
  <si>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</si>
  <si>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</si>
  <si>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</si>
  <si>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</si>
  <si>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</si>
  <si>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</si>
  <si>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</si>
  <si>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</si>
  <si>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</si>
  <si>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</si>
  <si>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</si>
  <si>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</si>
  <si>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</si>
  <si>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</si>
  <si>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</si>
  <si>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</si>
  <si>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</si>
  <si>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</si>
  <si>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</si>
  <si>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</si>
  <si>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</si>
  <si>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</si>
  <si>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</si>
  <si>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</si>
  <si>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</si>
  <si>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</si>
  <si>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</si>
  <si>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</si>
  <si>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</si>
  <si>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</si>
  <si>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</si>
  <si>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</si>
  <si>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</si>
  <si>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</si>
  <si>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</si>
  <si>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</si>
  <si>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</si>
  <si>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</si>
  <si>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</si>
  <si>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</si>
  <si>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</si>
  <si>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</si>
  <si>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</si>
  <si>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</si>
  <si>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</si>
  <si>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</si>
  <si>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</si>
  <si>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</si>
  <si>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</si>
  <si>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</si>
  <si>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</si>
  <si>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</si>
  <si>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</si>
  <si>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</si>
  <si>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</si>
  <si>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</si>
  <si>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</si>
  <si>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</si>
  <si>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</si>
  <si>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</si>
  <si>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</si>
  <si>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</si>
  <si>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</si>
  <si>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</si>
  <si>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</si>
  <si>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</si>
  <si>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</si>
  <si>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</si>
  <si>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</si>
  <si>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</si>
  <si>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</si>
  <si>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</si>
  <si>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</si>
  <si>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</si>
  <si>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</si>
  <si>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</si>
  <si>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</si>
  <si>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</si>
  <si>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</si>
  <si>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</si>
  <si>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</si>
  <si>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</si>
  <si>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</si>
  <si>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</si>
  <si>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</si>
  <si>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</si>
  <si>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</si>
  <si>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</si>
  <si>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</si>
  <si>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</si>
  <si>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</si>
  <si>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</si>
  <si>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</si>
  <si>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</si>
  <si>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</si>
  <si>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</si>
  <si>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</si>
  <si>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</si>
  <si>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</si>
  <si>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</si>
  <si>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</si>
  <si>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</si>
  <si>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</si>
  <si>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</si>
  <si>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</si>
  <si>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</si>
  <si>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</si>
  <si>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</si>
  <si>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</si>
  <si>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</si>
  <si>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</si>
  <si>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</si>
  <si>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</si>
  <si>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</si>
  <si>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</si>
  <si>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</si>
  <si>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</si>
  <si>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</si>
  <si>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</si>
  <si>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</si>
  <si>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</si>
  <si>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</si>
  <si>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</si>
  <si>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</si>
  <si>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</si>
  <si>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</si>
  <si>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</si>
  <si>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</si>
  <si>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</si>
  <si>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</si>
  <si>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</si>
  <si>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</si>
  <si>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</si>
  <si>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</si>
  <si>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</si>
  <si>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</si>
  <si>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</si>
  <si>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</si>
  <si>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</si>
  <si>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</si>
  <si>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</si>
  <si>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</si>
  <si>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</si>
  <si>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</si>
  <si>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</si>
  <si>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</si>
  <si>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</si>
  <si>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</si>
  <si>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</si>
  <si>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</si>
  <si>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</si>
  <si>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</si>
  <si>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</si>
  <si>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</si>
  <si>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</si>
  <si>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</si>
  <si>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</si>
  <si>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</si>
  <si>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</si>
  <si>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</si>
  <si>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</si>
  <si>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</si>
  <si>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</si>
  <si>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</si>
  <si>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</si>
  <si>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</si>
  <si>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</si>
  <si>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</si>
  <si>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</si>
  <si>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</si>
  <si>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</si>
  <si>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</si>
  <si>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</si>
  <si>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</si>
  <si>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</si>
  <si>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</si>
  <si>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</si>
  <si>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</si>
  <si>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</si>
  <si>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</si>
  <si>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</si>
  <si>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</si>
  <si>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</si>
  <si>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</si>
  <si>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</si>
  <si>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</si>
  <si>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</si>
  <si>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</si>
  <si>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</si>
  <si>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</si>
  <si>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</si>
  <si>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</si>
  <si>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</si>
  <si>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</si>
  <si>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</si>
  <si>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</si>
  <si>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</si>
  <si>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</si>
  <si>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</si>
  <si>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</si>
  <si>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</si>
  <si>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</si>
  <si>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</si>
  <si>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</si>
  <si>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</si>
  <si>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</si>
  <si>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</si>
  <si>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</si>
  <si>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</si>
  <si>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</si>
  <si>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</si>
  <si>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</si>
  <si>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</si>
  <si>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</si>
  <si>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</si>
  <si>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</si>
  <si>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</si>
  <si>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</si>
  <si>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</si>
  <si>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</si>
  <si>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</si>
  <si>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</si>
  <si>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</si>
  <si>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</si>
  <si>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</si>
  <si>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</si>
  <si>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</si>
  <si>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</si>
  <si>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</si>
  <si>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</si>
  <si>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</si>
  <si>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</si>
  <si>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</si>
  <si>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</si>
  <si>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</si>
  <si>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</si>
  <si>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</si>
  <si>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</si>
  <si>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</si>
  <si>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</si>
  <si>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</si>
  <si>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</si>
  <si>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</si>
  <si>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</si>
  <si>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</si>
  <si>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</si>
  <si>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</si>
  <si>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</si>
  <si>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</si>
  <si>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</si>
  <si>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</si>
  <si>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</si>
  <si>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</si>
  <si>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</si>
  <si>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</si>
  <si>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</si>
  <si>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</si>
  <si>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</si>
  <si>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</si>
  <si>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</si>
  <si>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</si>
  <si>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</si>
  <si>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</si>
  <si>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</si>
  <si>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</si>
  <si>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</si>
  <si>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</si>
  <si>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</si>
  <si>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</si>
  <si>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</si>
  <si>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</si>
  <si>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</si>
  <si>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</si>
  <si>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</si>
  <si>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</si>
  <si>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</si>
  <si>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</si>
  <si>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</si>
  <si>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</si>
  <si>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</si>
  <si>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</si>
  <si>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</si>
  <si>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</si>
  <si>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</si>
  <si>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</si>
  <si>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</si>
  <si>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</si>
  <si>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</si>
  <si>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</si>
  <si>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</si>
  <si>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</si>
  <si>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</si>
  <si>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</si>
  <si>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</si>
  <si>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</si>
  <si>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</si>
  <si>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</si>
  <si>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</si>
  <si>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</si>
  <si>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</si>
  <si>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</si>
  <si>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</si>
  <si>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</si>
  <si>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</si>
  <si>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</si>
  <si>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</si>
  <si>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</si>
  <si>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</si>
  <si>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</si>
  <si>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</si>
  <si>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</si>
  <si>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</si>
  <si>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</si>
  <si>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</si>
  <si>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</si>
  <si>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</si>
  <si>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</si>
  <si>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</si>
  <si>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</si>
  <si>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</si>
  <si>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</si>
  <si>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</si>
  <si>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</si>
  <si>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</si>
  <si>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</si>
  <si>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</si>
  <si>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</si>
  <si>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</si>
  <si>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</si>
  <si>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</si>
  <si>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</si>
  <si>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</si>
  <si>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</si>
  <si>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</si>
  <si>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</si>
  <si>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</si>
  <si>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</si>
  <si>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</si>
  <si>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</si>
  <si>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</si>
  <si>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</si>
  <si>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</si>
  <si>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</si>
  <si>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</si>
  <si>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</si>
  <si>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</si>
  <si>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</si>
  <si>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</si>
  <si>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</si>
  <si>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</si>
  <si>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</si>
  <si>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</si>
  <si>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</si>
  <si>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</si>
  <si>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</si>
  <si>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</si>
  <si>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</si>
  <si>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</si>
  <si>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</si>
  <si>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</si>
  <si>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</si>
  <si>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</si>
  <si>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</si>
  <si>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</si>
  <si>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</si>
  <si>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</si>
  <si>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</si>
  <si>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</si>
  <si>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</si>
  <si>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</si>
  <si>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</si>
  <si>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</si>
  <si>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</si>
  <si>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</si>
  <si>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</si>
  <si>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</si>
  <si>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</si>
  <si>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</si>
  <si>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</si>
  <si>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</si>
  <si>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</si>
  <si>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</si>
  <si>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</si>
  <si>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</si>
  <si>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</si>
  <si>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</si>
  <si>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</si>
  <si>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</si>
  <si>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</si>
  <si>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</si>
  <si>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</si>
  <si>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</si>
  <si>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</si>
  <si>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</si>
  <si>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</si>
  <si>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</si>
  <si>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</si>
  <si>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</si>
  <si>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</si>
  <si>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</si>
  <si>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</si>
  <si>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</si>
  <si>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</si>
  <si>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</si>
  <si>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</si>
  <si>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</si>
  <si>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</si>
  <si>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</si>
  <si>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</si>
  <si>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</si>
  <si>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</si>
  <si>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</si>
  <si>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</si>
  <si>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</si>
  <si>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</si>
  <si>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</si>
  <si>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</si>
  <si>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</si>
  <si>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</si>
  <si>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</si>
  <si>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</si>
  <si>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</si>
  <si>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</si>
  <si>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</si>
  <si>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</si>
  <si>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</si>
  <si>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</si>
  <si>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</si>
  <si>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</si>
  <si>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</si>
  <si>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</si>
  <si>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</si>
  <si>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</si>
  <si>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</si>
  <si>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</si>
  <si>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</si>
  <si>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</si>
  <si>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</si>
  <si>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</si>
  <si>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</si>
  <si>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</si>
  <si>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</si>
  <si>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</si>
  <si>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</si>
  <si>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</si>
  <si>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</si>
  <si>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</si>
  <si>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</si>
  <si>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</si>
  <si>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</si>
  <si>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</si>
  <si>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</si>
  <si>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</si>
  <si>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</si>
  <si>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</si>
  <si>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</si>
  <si>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</si>
  <si>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</si>
  <si>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</si>
  <si>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</si>
  <si>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</si>
  <si>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</si>
  <si>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</si>
  <si>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</si>
  <si>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</si>
  <si>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</si>
  <si>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</si>
  <si>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</si>
  <si>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</si>
  <si>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</si>
  <si>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</si>
  <si>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</si>
  <si>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</si>
  <si>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</si>
  <si>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</si>
  <si>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</si>
  <si>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</si>
  <si>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</si>
  <si>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</si>
  <si>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</si>
  <si>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</si>
  <si>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</si>
  <si>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</si>
  <si>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</si>
  <si>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</si>
  <si>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</si>
  <si>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</si>
  <si>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</si>
  <si>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</si>
  <si>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</si>
  <si>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</si>
  <si>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</si>
  <si>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</si>
  <si>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</si>
  <si>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</si>
  <si>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</si>
  <si>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</si>
  <si>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</si>
  <si>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</si>
  <si>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</si>
  <si>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</si>
  <si>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</si>
  <si>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</si>
  <si>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</si>
  <si>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</si>
  <si>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</si>
  <si>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</si>
  <si>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</si>
  <si>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</si>
  <si>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</si>
  <si>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</si>
  <si>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</si>
  <si>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</si>
  <si>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</si>
  <si>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</si>
  <si>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</si>
  <si>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</si>
  <si>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</si>
  <si>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</si>
  <si>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</si>
  <si>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</si>
  <si>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</si>
  <si>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</si>
  <si>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</si>
  <si>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</si>
  <si>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</si>
  <si>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</si>
  <si>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</si>
  <si>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</si>
  <si>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</si>
  <si>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</si>
  <si>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</si>
  <si>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</si>
  <si>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</si>
  <si>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</si>
  <si>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</si>
  <si>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</si>
  <si>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</si>
  <si>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</si>
  <si>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</si>
  <si>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</si>
  <si>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</si>
  <si>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</si>
  <si>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</si>
  <si>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</si>
  <si>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</si>
  <si>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</si>
  <si>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</si>
  <si>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</si>
  <si>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</si>
  <si>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</si>
  <si>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</si>
  <si>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</si>
  <si>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</si>
  <si>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</si>
  <si>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</si>
  <si>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</si>
  <si>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</si>
  <si>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</si>
  <si>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</si>
  <si>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</si>
  <si>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</si>
  <si>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</si>
  <si>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</si>
  <si>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</si>
  <si>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</si>
  <si>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</si>
  <si>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</si>
  <si>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</si>
  <si>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</si>
  <si>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</si>
  <si>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</si>
  <si>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</si>
  <si>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</si>
  <si>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</si>
  <si>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</si>
  <si>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</si>
  <si>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</si>
  <si>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</si>
  <si>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</si>
  <si>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</si>
  <si>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</si>
  <si>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</si>
  <si>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</si>
  <si>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</si>
  <si>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</si>
  <si>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</si>
  <si>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</si>
  <si>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</si>
  <si>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</si>
  <si>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</si>
  <si>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</si>
  <si>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</si>
  <si>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</si>
  <si>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</si>
  <si>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</si>
  <si>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</si>
  <si>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</si>
  <si>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</si>
  <si>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</si>
  <si>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</si>
  <si>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</si>
  <si>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</si>
  <si>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</si>
  <si>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</si>
  <si>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</si>
  <si>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</si>
  <si>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</si>
  <si>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</si>
  <si>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</si>
  <si>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</si>
  <si>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</si>
  <si>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</si>
  <si>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</si>
  <si>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</si>
  <si>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</si>
  <si>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</si>
  <si>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</si>
  <si>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</si>
  <si>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</si>
  <si>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</si>
  <si>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</si>
  <si>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</si>
  <si>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</si>
  <si>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</si>
  <si>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</si>
  <si>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</si>
  <si>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</si>
  <si>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</si>
  <si>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</si>
  <si>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</si>
  <si>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</si>
  <si>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</si>
  <si>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</si>
  <si>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</si>
  <si>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</si>
  <si>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</si>
  <si>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</si>
  <si>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</si>
  <si>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</si>
  <si>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</si>
  <si>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</si>
  <si>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</si>
  <si>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</si>
  <si>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</si>
  <si>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</si>
  <si>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</si>
  <si>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</si>
  <si>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</si>
  <si>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</si>
  <si>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</si>
  <si>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</si>
  <si>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</si>
  <si>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</si>
  <si>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</si>
  <si>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</si>
  <si>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</si>
  <si>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</si>
  <si>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</si>
  <si>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</si>
  <si>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</si>
  <si>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</si>
  <si>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</si>
  <si>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</si>
  <si>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</si>
  <si>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</si>
  <si>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</si>
  <si>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</si>
  <si>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</si>
  <si>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</si>
  <si>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</si>
  <si>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</si>
  <si>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</si>
  <si>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</si>
  <si>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</si>
  <si>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</si>
  <si>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</si>
  <si>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</si>
  <si>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</si>
  <si>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</si>
  <si>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</si>
  <si>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</si>
  <si>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</si>
  <si>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</si>
  <si>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</si>
  <si>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</si>
  <si>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</si>
  <si>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</si>
  <si>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</si>
  <si>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</si>
  <si>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</si>
  <si>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</si>
  <si>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</si>
  <si>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</si>
  <si>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</si>
  <si>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</si>
  <si>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</si>
  <si>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</si>
  <si>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</si>
  <si>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</si>
  <si>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</si>
  <si>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</si>
  <si>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</si>
  <si>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</si>
  <si>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</si>
  <si>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</si>
  <si>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</si>
  <si>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</si>
  <si>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</si>
  <si>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</si>
  <si>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</si>
  <si>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</si>
  <si>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</si>
  <si>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</si>
  <si>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</si>
  <si>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</si>
  <si>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</si>
  <si>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</si>
  <si>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</si>
  <si>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</si>
  <si>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</si>
  <si>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</si>
  <si>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</si>
  <si>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</si>
  <si>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</si>
  <si>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</si>
  <si>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</si>
  <si>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</si>
  <si>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</si>
  <si>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</si>
  <si>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</si>
  <si>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</si>
  <si>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</si>
  <si>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</si>
  <si>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</si>
  <si>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</si>
  <si>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</si>
  <si>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</si>
  <si>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</si>
  <si>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</si>
  <si>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</si>
  <si>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</si>
  <si>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</si>
  <si>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</si>
  <si>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</si>
  <si>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</si>
  <si>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</si>
  <si>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</si>
  <si>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</si>
  <si>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</si>
  <si>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</si>
  <si>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</si>
  <si>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</si>
  <si>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</si>
  <si>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</si>
  <si>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</si>
  <si>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</si>
  <si>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</si>
  <si>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</si>
  <si>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</si>
  <si>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</si>
  <si>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</si>
  <si>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</si>
  <si>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</si>
  <si>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</si>
  <si>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</si>
  <si>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</si>
  <si>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</si>
  <si>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</si>
  <si>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</si>
  <si>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</si>
  <si>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</si>
  <si>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</si>
  <si>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</si>
  <si>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</si>
  <si>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</si>
  <si>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</si>
  <si>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</si>
  <si>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</si>
  <si>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</si>
  <si>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</si>
  <si>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</si>
  <si>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</si>
  <si>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</si>
  <si>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</si>
  <si>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</si>
  <si>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</si>
  <si>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</si>
  <si>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</si>
  <si>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</si>
  <si>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</si>
  <si>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</si>
  <si>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</si>
  <si>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</si>
  <si>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</si>
  <si>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</si>
  <si>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</si>
  <si>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</si>
  <si>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</si>
  <si>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</si>
  <si>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</si>
  <si>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</si>
  <si>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</si>
  <si>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</si>
  <si>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</si>
  <si>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</si>
  <si>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</si>
  <si>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</si>
  <si>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</si>
  <si>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</si>
  <si>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</si>
  <si>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</si>
  <si>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</si>
  <si>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</si>
  <si>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</si>
  <si>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</si>
  <si>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</si>
  <si>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</si>
  <si>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</si>
  <si>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</si>
  <si>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</si>
  <si>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</si>
  <si>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</si>
  <si>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</si>
  <si>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</si>
  <si>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</si>
  <si>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</si>
  <si>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</si>
  <si>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</si>
  <si>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</si>
  <si>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</si>
  <si>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</si>
  <si>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</si>
  <si>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</si>
  <si>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</si>
  <si>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</si>
  <si>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</si>
  <si>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</si>
  <si>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</si>
  <si>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</si>
  <si>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</si>
  <si>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</si>
  <si>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</si>
  <si>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</si>
  <si>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</si>
  <si>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</si>
  <si>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</si>
  <si>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</si>
  <si>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</si>
  <si>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</si>
  <si>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</si>
  <si>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</si>
  <si>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</si>
  <si>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</si>
  <si>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</si>
  <si>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</si>
  <si>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</si>
  <si>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</si>
  <si>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</si>
  <si>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</si>
  <si>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</si>
  <si>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</si>
  <si>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</si>
  <si>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</si>
  <si>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</si>
  <si>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</si>
  <si>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</si>
  <si>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</si>
  <si>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</si>
  <si>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</si>
  <si>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</si>
  <si>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</si>
  <si>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</si>
  <si>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</si>
  <si>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</si>
  <si>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</si>
  <si>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</si>
  <si>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</si>
  <si>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</si>
  <si>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</si>
  <si>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</si>
  <si>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</si>
  <si>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</si>
  <si>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</si>
  <si>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</si>
  <si>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</si>
  <si>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</si>
  <si>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</si>
  <si>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</si>
  <si>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</si>
  <si>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</si>
  <si>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</si>
  <si>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</si>
  <si>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</si>
  <si>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</si>
  <si>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</si>
  <si>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</si>
  <si>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</si>
  <si>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</si>
  <si>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</si>
  <si>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</si>
  <si>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</si>
  <si>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</si>
  <si>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</si>
  <si>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</si>
  <si>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</si>
  <si>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</si>
  <si>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</si>
  <si>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</si>
  <si>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</si>
  <si>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</si>
  <si>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</si>
  <si>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</si>
  <si>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</si>
  <si>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</si>
  <si>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</si>
  <si>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</si>
  <si>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</si>
  <si>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</si>
  <si>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</si>
  <si>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</si>
  <si>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</si>
  <si>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</si>
  <si>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</si>
  <si>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</si>
  <si>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</si>
  <si>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</si>
  <si>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</si>
  <si>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</si>
  <si>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</si>
  <si>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</si>
  <si>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</si>
  <si>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</si>
  <si>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</si>
  <si>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</si>
  <si>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</si>
  <si>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</si>
  <si>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</si>
  <si>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</si>
  <si>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</si>
  <si>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</si>
  <si>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</si>
  <si>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</si>
  <si>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</si>
  <si>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</si>
  <si>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</si>
  <si>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</si>
  <si>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</si>
  <si>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</si>
  <si>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</si>
  <si>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</si>
  <si>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</si>
  <si>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</si>
  <si>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</si>
  <si>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</si>
  <si>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</si>
  <si>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</si>
  <si>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</si>
  <si>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</si>
  <si>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</si>
  <si>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</si>
  <si>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</si>
  <si>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</si>
  <si>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</si>
  <si>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</si>
  <si>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</si>
  <si>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</si>
  <si>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</si>
  <si>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</si>
  <si>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</si>
  <si>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</si>
  <si>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</si>
  <si>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</si>
  <si>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</si>
  <si>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</si>
  <si>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</si>
  <si>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</si>
  <si>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</si>
  <si>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</si>
  <si>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</si>
  <si>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</si>
  <si>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</si>
  <si>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</si>
  <si>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</si>
  <si>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</si>
  <si>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</si>
  <si>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</si>
  <si>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</si>
  <si>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</si>
  <si>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</si>
  <si>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</si>
  <si>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</si>
  <si>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</si>
  <si>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</si>
  <si>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</si>
  <si>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</si>
  <si>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</si>
  <si>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</si>
  <si>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</si>
  <si>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</si>
  <si>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</si>
  <si>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</si>
  <si>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</si>
  <si>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</si>
  <si>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</si>
  <si>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</si>
  <si>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</si>
  <si>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</si>
  <si>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</si>
  <si>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</si>
  <si>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</si>
  <si>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</si>
  <si>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</si>
  <si>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</si>
  <si>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</si>
  <si>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</si>
  <si>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</si>
  <si>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</si>
  <si>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</si>
  <si>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</si>
  <si>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</si>
  <si>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</si>
  <si>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</si>
  <si>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</si>
  <si>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</si>
  <si>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</si>
  <si>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</si>
  <si>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</si>
  <si>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</si>
  <si>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</si>
  <si>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</si>
  <si>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</si>
  <si>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</si>
  <si>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</si>
  <si>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</si>
  <si>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</si>
  <si>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</si>
  <si>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</si>
  <si>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</si>
  <si>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</si>
  <si>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</si>
  <si>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</si>
  <si>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</si>
  <si>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</si>
  <si>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</si>
  <si>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</si>
  <si>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</si>
  <si>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</si>
  <si>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</si>
  <si>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</si>
  <si>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</si>
  <si>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</si>
  <si>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</si>
  <si>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</si>
  <si>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</si>
  <si>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</si>
  <si>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</si>
  <si>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</si>
  <si>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</si>
  <si>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</si>
  <si>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</si>
  <si>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</si>
  <si>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</si>
  <si>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</si>
  <si>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</si>
  <si>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</si>
  <si>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</si>
  <si>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</si>
  <si>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</si>
  <si>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</si>
  <si>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</si>
  <si>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</si>
  <si>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</si>
  <si>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</si>
  <si>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</si>
  <si>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</si>
  <si>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</si>
  <si>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</si>
  <si>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</si>
  <si>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</si>
  <si>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</si>
  <si>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</si>
  <si>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</si>
  <si>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</si>
  <si>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</si>
  <si>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</si>
  <si>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</si>
  <si>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</si>
  <si>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</si>
  <si>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</si>
  <si>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</si>
  <si>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</si>
  <si>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</si>
  <si>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</si>
  <si>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</si>
  <si>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</si>
  <si>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</si>
  <si>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</si>
  <si>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</si>
  <si>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</si>
  <si>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</si>
  <si>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</si>
  <si>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</si>
  <si>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</si>
  <si>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</si>
  <si>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</si>
  <si>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</si>
  <si>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</si>
  <si>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</si>
  <si>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</si>
  <si>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</si>
  <si>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</si>
  <si>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</si>
  <si>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</si>
  <si>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</si>
  <si>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</si>
  <si>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</si>
  <si>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</si>
  <si>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</si>
  <si>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</si>
  <si>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</si>
  <si>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</si>
  <si>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</si>
  <si>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</si>
  <si>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</si>
  <si>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</si>
  <si>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</si>
  <si>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</si>
  <si>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</si>
  <si>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</si>
  <si>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</si>
  <si>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</si>
  <si>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</si>
  <si>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</si>
  <si>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</si>
  <si>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</si>
  <si>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</si>
  <si>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</si>
  <si>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</si>
  <si>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</si>
  <si>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</si>
  <si>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</si>
  <si>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</si>
  <si>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</si>
  <si>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</si>
  <si>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</si>
  <si>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</si>
  <si>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</si>
  <si>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</si>
  <si>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</si>
  <si>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</si>
  <si>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</si>
  <si>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</si>
  <si>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</si>
  <si>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</si>
  <si>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</si>
  <si>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</si>
  <si>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</si>
  <si>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</si>
  <si>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</si>
  <si>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</si>
  <si>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</si>
  <si>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</si>
  <si>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</si>
  <si>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</si>
  <si>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</si>
  <si>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</si>
  <si>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</si>
  <si>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</si>
  <si>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</si>
  <si>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</si>
  <si>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</si>
  <si>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</si>
  <si>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</si>
  <si>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</si>
  <si>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</si>
  <si>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</si>
  <si>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</si>
  <si>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</si>
  <si>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</si>
  <si>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</si>
  <si>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</si>
  <si>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</si>
  <si>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</si>
  <si>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</si>
  <si>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</si>
  <si>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</si>
  <si>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</si>
  <si>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</si>
  <si>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</si>
  <si>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</si>
  <si>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</si>
  <si>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</si>
  <si>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</si>
  <si>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</si>
  <si>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</si>
  <si>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</si>
  <si>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</si>
  <si>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</si>
  <si>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</si>
  <si>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</si>
  <si>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</si>
  <si>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</si>
  <si>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</si>
  <si>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</si>
  <si>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</si>
  <si>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</si>
  <si>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</si>
  <si>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</si>
  <si>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</si>
  <si>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</si>
  <si>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</si>
  <si>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</si>
  <si>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</si>
  <si>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</si>
  <si>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</si>
  <si>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</si>
  <si>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</si>
  <si>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</si>
  <si>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</si>
  <si>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</si>
  <si>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</si>
  <si>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</si>
  <si>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</si>
  <si>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</si>
  <si>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</si>
  <si>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</si>
  <si>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</si>
  <si>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</si>
  <si>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</si>
  <si>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</si>
  <si>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</si>
  <si>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</si>
  <si>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</si>
  <si>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</si>
  <si>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</si>
  <si>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</si>
  <si>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</si>
  <si>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</si>
  <si>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</si>
  <si>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</si>
  <si>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</si>
  <si>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</si>
  <si>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</si>
  <si>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</si>
  <si>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</si>
  <si>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</si>
  <si>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</si>
  <si>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</si>
  <si>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</si>
  <si>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</si>
  <si>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</si>
  <si>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</si>
  <si>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</si>
  <si>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</si>
  <si>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</si>
  <si>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</si>
  <si>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</si>
  <si>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</si>
  <si>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</si>
  <si>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</si>
  <si>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</si>
  <si>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</si>
  <si>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</si>
  <si>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</si>
  <si>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</si>
  <si>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</si>
  <si>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</si>
  <si>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</si>
  <si>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</si>
  <si>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</si>
  <si>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</si>
  <si>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</si>
  <si>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</si>
  <si>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</si>
  <si>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</si>
  <si>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</si>
  <si>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</si>
  <si>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</si>
  <si>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</si>
  <si>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</si>
  <si>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</si>
  <si>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</si>
  <si>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</si>
  <si>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</si>
  <si>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</si>
  <si>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</si>
  <si>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</si>
  <si>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</si>
  <si>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</si>
  <si>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</si>
  <si>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</si>
  <si>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</si>
  <si>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</si>
  <si>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</si>
  <si>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</si>
  <si>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</si>
  <si>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</si>
  <si>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</si>
  <si>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</si>
  <si>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</si>
  <si>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</si>
  <si>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</si>
  <si>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</si>
  <si>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</si>
  <si>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</si>
  <si>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</si>
  <si>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</si>
  <si>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</si>
  <si>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</si>
  <si>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</si>
  <si>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</si>
  <si>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</si>
  <si>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</si>
  <si>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</si>
  <si>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</si>
  <si>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</si>
  <si>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</si>
  <si>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</si>
  <si>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</si>
  <si>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</si>
  <si>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</si>
  <si>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</si>
  <si>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</si>
  <si>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</si>
  <si>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</si>
  <si>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</si>
  <si>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</si>
  <si>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</si>
  <si>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</si>
  <si>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</si>
  <si>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</si>
  <si>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</si>
  <si>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</si>
  <si>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</si>
  <si>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</si>
  <si>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</si>
  <si>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</si>
  <si>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</si>
  <si>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</si>
  <si>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</si>
  <si>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</si>
  <si>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</si>
  <si>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</si>
  <si>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</si>
  <si>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</si>
  <si>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</si>
  <si>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</si>
  <si>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</si>
  <si>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</si>
  <si>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</si>
  <si>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</si>
  <si>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</si>
  <si>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</si>
  <si>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</si>
  <si>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</si>
  <si>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</si>
  <si>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</si>
  <si>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</si>
  <si>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</si>
  <si>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</si>
  <si>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</si>
  <si>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</si>
  <si>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</si>
  <si>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</si>
  <si>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</si>
  <si>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</si>
  <si>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</si>
  <si>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</si>
  <si>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</si>
  <si>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</si>
  <si>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</si>
  <si>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</si>
  <si>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</si>
  <si>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</si>
  <si>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</si>
  <si>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</si>
  <si>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</si>
  <si>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</si>
  <si>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</si>
  <si>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</si>
  <si>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</si>
  <si>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</si>
  <si>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</si>
  <si>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</si>
  <si>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</si>
  <si>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</si>
  <si>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</si>
  <si>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</si>
  <si>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</si>
  <si>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</si>
  <si>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</si>
  <si>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</si>
  <si>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</si>
  <si>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</si>
  <si>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</si>
  <si>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</si>
  <si>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</si>
  <si>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</si>
  <si>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</si>
  <si>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</si>
  <si>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</si>
  <si>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</si>
  <si>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</si>
  <si>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</si>
  <si>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</si>
  <si>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</si>
  <si>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</si>
  <si>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</si>
  <si>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</si>
  <si>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</si>
  <si>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</si>
  <si>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</si>
  <si>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</si>
  <si>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</si>
  <si>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</si>
  <si>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</si>
  <si>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</si>
  <si>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</si>
  <si>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</si>
  <si>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</si>
  <si>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</si>
  <si>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</si>
  <si>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</si>
  <si>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</si>
  <si>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</si>
  <si>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</si>
  <si>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</si>
  <si>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</si>
  <si>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</si>
  <si>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</si>
  <si>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</si>
  <si>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</si>
  <si>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</si>
  <si>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</si>
  <si>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</si>
  <si>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</si>
  <si>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</si>
  <si>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</si>
  <si>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</si>
  <si>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</si>
  <si>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</si>
  <si>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</si>
  <si>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</si>
  <si>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</si>
  <si>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</si>
  <si>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</si>
  <si>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</si>
  <si>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</si>
  <si>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</si>
  <si>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</si>
  <si>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</si>
  <si>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</si>
  <si>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</si>
  <si>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</si>
  <si>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</si>
  <si>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</si>
  <si>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</si>
  <si>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</si>
  <si>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</si>
  <si>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</si>
  <si>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</si>
  <si>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</si>
  <si>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</si>
  <si>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</si>
  <si>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</si>
  <si>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</si>
  <si>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</si>
  <si>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</si>
  <si>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</si>
  <si>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</si>
  <si>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</si>
  <si>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</si>
  <si>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</si>
  <si>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</si>
  <si>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</si>
  <si>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</si>
  <si>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</si>
  <si>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</si>
  <si>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</si>
  <si>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</si>
  <si>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</si>
  <si>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</si>
  <si>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</si>
  <si>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</si>
  <si>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</si>
  <si>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</si>
  <si>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</si>
  <si>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</si>
  <si>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</si>
  <si>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</si>
  <si>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</si>
  <si>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</si>
  <si>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</si>
  <si>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</si>
  <si>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</si>
  <si>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</si>
  <si>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</si>
  <si>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</si>
  <si>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</si>
  <si>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</si>
  <si>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</si>
  <si>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</si>
  <si>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</si>
  <si>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</si>
  <si>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</si>
  <si>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</si>
  <si>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</si>
  <si>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</si>
  <si>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</si>
  <si>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</si>
  <si>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</si>
  <si>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</si>
  <si>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</si>
  <si>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</si>
  <si>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</si>
  <si>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</si>
  <si>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</si>
  <si>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</si>
  <si>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</si>
  <si>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</si>
  <si>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</si>
  <si>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</si>
  <si>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</si>
  <si>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</si>
  <si>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</si>
  <si>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</si>
  <si>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</si>
  <si>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</si>
  <si>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</si>
  <si>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</si>
  <si>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</si>
  <si>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</si>
  <si>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</si>
  <si>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</si>
  <si>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</si>
  <si>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</si>
  <si>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</si>
  <si>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</si>
  <si>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</si>
  <si>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</si>
  <si>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</si>
  <si>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</si>
  <si>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</si>
  <si>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</si>
  <si>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</si>
  <si>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</si>
  <si>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</si>
  <si>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</si>
  <si>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</si>
  <si>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</si>
  <si>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</si>
  <si>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</si>
  <si>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</si>
  <si>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</si>
  <si>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</si>
  <si>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</si>
  <si>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</si>
  <si>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</si>
  <si>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</si>
  <si>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</si>
  <si>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</si>
  <si>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</si>
  <si>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</si>
  <si>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</si>
  <si>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</si>
  <si>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</si>
  <si>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</si>
  <si>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</si>
  <si>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</si>
  <si>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</si>
  <si>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</si>
  <si>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</si>
  <si>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</si>
  <si>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</si>
  <si>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</si>
  <si>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</si>
  <si>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</si>
  <si>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</si>
  <si>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</si>
  <si>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</si>
  <si>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</si>
  <si>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</si>
  <si>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</si>
  <si>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</si>
  <si>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</si>
  <si>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</si>
  <si>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</si>
  <si>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</si>
  <si>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</si>
  <si>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</si>
  <si>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</si>
  <si>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</si>
  <si>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</si>
  <si>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</si>
  <si>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</si>
  <si>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</si>
  <si>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</si>
  <si>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</si>
  <si>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</si>
  <si>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</si>
  <si>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</si>
  <si>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</si>
  <si>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</si>
  <si>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</si>
  <si>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</si>
  <si>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</si>
  <si>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</si>
  <si>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</si>
  <si>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</si>
  <si>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</si>
  <si>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</si>
  <si>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</si>
  <si>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</si>
  <si>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</si>
  <si>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</si>
  <si>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</si>
  <si>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</si>
  <si>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</si>
  <si>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</si>
  <si>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</si>
  <si>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</si>
  <si>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</si>
  <si>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</si>
  <si>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</si>
  <si>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</si>
  <si>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</si>
  <si>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</si>
  <si>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</si>
  <si>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</si>
  <si>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</si>
  <si>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</si>
  <si>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</si>
  <si>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</si>
  <si>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</si>
  <si>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</si>
  <si>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</si>
  <si>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</si>
  <si>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</si>
  <si>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</si>
  <si>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</si>
  <si>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</si>
  <si>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</si>
  <si>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</si>
  <si>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</si>
  <si>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</si>
  <si>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</si>
  <si>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</si>
  <si>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</si>
  <si>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</si>
  <si>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</si>
  <si>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</si>
  <si>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</si>
  <si>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</si>
  <si>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</si>
  <si>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</si>
  <si>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</si>
  <si>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</si>
  <si>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</si>
  <si>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</si>
  <si>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</si>
  <si>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</si>
  <si>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</si>
  <si>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</si>
  <si>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</si>
  <si>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</si>
  <si>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</si>
  <si>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</si>
  <si>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</si>
  <si>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</si>
  <si>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</si>
  <si>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</si>
  <si>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</si>
  <si>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</si>
  <si>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</si>
  <si>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</si>
  <si>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</si>
  <si>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</si>
  <si>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</si>
  <si>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</si>
  <si>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</si>
  <si>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</si>
  <si>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</si>
  <si>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</si>
  <si>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</si>
  <si>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</si>
  <si>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</si>
  <si>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</si>
  <si>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</si>
  <si>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</si>
  <si>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</si>
  <si>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</si>
  <si>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</si>
  <si>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</si>
  <si>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</si>
  <si>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</si>
  <si>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</si>
  <si>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</si>
  <si>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</si>
  <si>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</si>
  <si>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</si>
  <si>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</si>
  <si>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</si>
  <si>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</si>
  <si>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</si>
  <si>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</si>
  <si>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</si>
  <si>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</si>
  <si>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</si>
  <si>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</si>
  <si>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</si>
  <si>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</si>
  <si>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</si>
  <si>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</si>
  <si>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</si>
  <si>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</si>
  <si>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</si>
  <si>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</si>
  <si>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</si>
  <si>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</si>
  <si>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</si>
  <si>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</si>
  <si>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</si>
  <si>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</si>
  <si>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</si>
  <si>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</si>
  <si>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</si>
  <si>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</si>
  <si>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</si>
  <si>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</si>
  <si>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</si>
  <si>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</si>
  <si>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</si>
  <si>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</si>
  <si>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</si>
  <si>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</si>
  <si>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</si>
  <si>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</si>
  <si>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</si>
  <si>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</si>
  <si>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</si>
  <si>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</si>
  <si>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</si>
  <si>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</si>
  <si>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</si>
  <si>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</si>
  <si>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</si>
  <si>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</si>
  <si>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</si>
  <si>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</si>
  <si>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</si>
  <si>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</si>
  <si>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</si>
  <si>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</si>
  <si>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</si>
  <si>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</si>
  <si>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</si>
  <si>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</si>
  <si>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</si>
  <si>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</si>
  <si>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</si>
  <si>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</si>
  <si>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</si>
  <si>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</si>
  <si>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</si>
  <si>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</si>
  <si>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</si>
  <si>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</si>
  <si>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</si>
  <si>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</si>
  <si>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</si>
  <si>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</si>
  <si>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</si>
  <si>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</si>
  <si>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</si>
  <si>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</si>
  <si>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</si>
  <si>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</si>
  <si>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</si>
  <si>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</si>
  <si>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</si>
  <si>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</si>
  <si>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</si>
  <si>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</si>
  <si>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</si>
  <si>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</si>
  <si>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</si>
  <si>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</si>
  <si>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</si>
  <si>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</si>
  <si>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</si>
  <si>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</si>
  <si>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</si>
  <si>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</si>
  <si>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</si>
  <si>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</si>
  <si>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</si>
  <si>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</si>
  <si>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</si>
  <si>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</si>
  <si>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</si>
  <si>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</si>
  <si>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</si>
  <si>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</si>
  <si>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</si>
  <si>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</si>
  <si>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</si>
  <si>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</si>
  <si>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</si>
  <si>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</si>
  <si>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</si>
  <si>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</si>
  <si>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</si>
  <si>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</si>
  <si>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</si>
  <si>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</si>
  <si>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</si>
  <si>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</si>
  <si>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</si>
  <si>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</si>
  <si>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</si>
  <si>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</si>
  <si>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</si>
  <si>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</si>
  <si>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</si>
  <si>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</si>
  <si>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</si>
  <si>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</si>
  <si>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</si>
  <si>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</si>
  <si>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</si>
  <si>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</si>
  <si>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</si>
  <si>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</si>
  <si>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</si>
  <si>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</si>
  <si>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</si>
  <si>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</si>
  <si>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</si>
  <si>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</si>
  <si>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</si>
  <si>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</si>
  <si>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</si>
  <si>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</si>
  <si>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</si>
  <si>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</si>
  <si>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</si>
  <si>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</si>
  <si>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</si>
  <si>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</si>
  <si>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</si>
  <si>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</si>
  <si>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</si>
  <si>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</si>
  <si>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</si>
  <si>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</si>
  <si>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</si>
  <si>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</si>
  <si>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</si>
  <si>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</si>
  <si>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</si>
  <si>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</si>
  <si>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</si>
  <si>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</si>
  <si>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</si>
  <si>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</si>
  <si>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</si>
  <si>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</si>
  <si>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</si>
  <si>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</si>
  <si>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</si>
  <si>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</si>
  <si>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</si>
  <si>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</si>
  <si>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</si>
  <si>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</si>
  <si>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</si>
  <si>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</si>
  <si>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</si>
  <si>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</si>
  <si>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</si>
  <si>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</si>
  <si>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</si>
  <si>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</si>
  <si>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</si>
  <si>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</si>
  <si>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</si>
  <si>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</si>
  <si>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</si>
  <si>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</si>
  <si>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</si>
  <si>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</si>
  <si>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</si>
  <si>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</si>
  <si>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</si>
  <si>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</si>
  <si>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</si>
  <si>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</si>
  <si>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</si>
  <si>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</si>
  <si>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</si>
  <si>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</si>
  <si>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</si>
  <si>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</si>
  <si>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</si>
  <si>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</si>
  <si>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</si>
  <si>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</si>
  <si>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</si>
  <si>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</si>
  <si>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</si>
  <si>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</si>
  <si>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</si>
  <si>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</si>
  <si>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</si>
  <si>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</si>
  <si>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</si>
  <si>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</si>
  <si>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</si>
  <si>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</si>
  <si>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</si>
  <si>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</si>
  <si>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</si>
  <si>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</si>
  <si>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</si>
  <si>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</si>
  <si>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</si>
  <si>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</si>
  <si>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</si>
  <si>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</si>
  <si>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</si>
  <si>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</si>
  <si>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</si>
  <si>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</si>
  <si>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</si>
  <si>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</si>
  <si>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</si>
  <si>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</si>
  <si>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</si>
  <si>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</si>
  <si>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</si>
  <si>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</si>
  <si>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</si>
  <si>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</si>
  <si>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</si>
  <si>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</si>
  <si>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</si>
  <si>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</si>
  <si>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</si>
  <si>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</si>
  <si>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</si>
  <si>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</si>
  <si>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</si>
  <si>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</si>
  <si>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</si>
  <si>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</si>
  <si>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</si>
  <si>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</si>
  <si>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</si>
  <si>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</si>
  <si>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</si>
  <si>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</si>
  <si>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</si>
  <si>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</si>
  <si>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</si>
  <si>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</si>
  <si>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</si>
  <si>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</si>
  <si>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</si>
  <si>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</si>
  <si>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</si>
  <si>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</si>
  <si>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</si>
  <si>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</si>
  <si>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</si>
  <si>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</si>
  <si>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</si>
  <si>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</si>
  <si>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</si>
  <si>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</si>
  <si>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</si>
  <si>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</si>
  <si>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</si>
  <si>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</si>
  <si>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</si>
  <si>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</si>
  <si>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</si>
  <si>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</si>
  <si>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</si>
  <si>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</si>
  <si>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</si>
  <si>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</si>
  <si>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</si>
  <si>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</si>
  <si>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</si>
  <si>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</si>
  <si>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</si>
  <si>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</si>
  <si>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</si>
  <si>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</si>
  <si>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</si>
  <si>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</si>
  <si>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</si>
  <si>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</si>
  <si>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</si>
  <si>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</si>
  <si>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</si>
  <si>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</si>
  <si>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</si>
  <si>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</si>
  <si>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</si>
  <si>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</si>
  <si>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</si>
  <si>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</si>
  <si>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</si>
  <si>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</si>
  <si>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</si>
  <si>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</si>
  <si>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</si>
  <si>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</si>
  <si>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</si>
  <si>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</si>
  <si>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</si>
  <si>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</si>
  <si>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</si>
  <si>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</si>
  <si>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</si>
  <si>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</si>
  <si>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</si>
  <si>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</si>
  <si>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</si>
  <si>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</si>
  <si>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</si>
  <si>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</si>
  <si>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</si>
  <si>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</si>
  <si>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</si>
  <si>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</si>
  <si>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</si>
  <si>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</si>
  <si>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</si>
  <si>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</si>
  <si>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</si>
  <si>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</si>
  <si>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</si>
  <si>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</si>
  <si>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</si>
  <si>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</si>
  <si>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</si>
  <si>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</si>
  <si>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</si>
  <si>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</si>
  <si>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</si>
  <si>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</si>
  <si>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</si>
  <si>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</si>
  <si>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</si>
  <si>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</si>
  <si>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</si>
  <si>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</si>
  <si>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</si>
  <si>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</si>
  <si>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</si>
  <si>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</si>
  <si>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</si>
  <si>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</si>
  <si>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</si>
  <si>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</si>
  <si>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</si>
  <si>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</si>
  <si>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</si>
  <si>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</si>
  <si>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</si>
  <si>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</si>
  <si>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</si>
  <si>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</si>
  <si>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</si>
  <si>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</si>
  <si>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</si>
  <si>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</si>
  <si>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</si>
  <si>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</si>
  <si>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</si>
  <si>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</si>
  <si>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</si>
  <si>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</si>
  <si>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</si>
  <si>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</si>
  <si>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</si>
  <si>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</si>
  <si>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</si>
  <si>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</si>
  <si>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</si>
  <si>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</si>
  <si>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</si>
  <si>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</si>
  <si>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</si>
  <si>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</si>
  <si>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</si>
  <si>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</si>
  <si>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</si>
  <si>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</si>
  <si>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</si>
  <si>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</si>
  <si>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</si>
  <si>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</si>
  <si>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</si>
  <si>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</si>
  <si>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</si>
  <si>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</si>
  <si>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</si>
  <si>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</si>
  <si>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</si>
  <si>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</si>
  <si>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</si>
  <si>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</si>
  <si>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</si>
  <si>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</si>
  <si>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</si>
  <si>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</si>
  <si>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</si>
  <si>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</si>
  <si>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</si>
  <si>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</si>
  <si>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</si>
  <si>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</si>
  <si>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</si>
  <si>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</si>
  <si>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</si>
  <si>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</si>
  <si>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</si>
  <si>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</si>
  <si>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</si>
  <si>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</si>
  <si>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</si>
  <si>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</si>
  <si>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</si>
  <si>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</si>
  <si>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</si>
  <si>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</si>
  <si>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</si>
  <si>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</si>
  <si>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</si>
  <si>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</si>
  <si>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</si>
  <si>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</si>
  <si>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</si>
  <si>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</si>
  <si>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</si>
  <si>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</si>
  <si>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</si>
  <si>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</si>
  <si>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</si>
  <si>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</si>
  <si>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</si>
  <si>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</si>
  <si>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</si>
  <si>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</si>
  <si>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</si>
  <si>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</si>
  <si>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</si>
  <si>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</si>
  <si>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</si>
  <si>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</si>
  <si>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</si>
  <si>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</si>
  <si>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</si>
  <si>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</si>
  <si>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</si>
  <si>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</si>
  <si>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</si>
  <si>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</si>
  <si>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</si>
  <si>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</si>
  <si>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</si>
  <si>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</si>
  <si>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</si>
  <si>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</si>
  <si>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</si>
  <si>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</si>
  <si>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</si>
  <si>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</si>
  <si>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</si>
  <si>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</si>
  <si>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</si>
  <si>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</si>
  <si>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</si>
  <si>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</si>
  <si>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</si>
  <si>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</si>
  <si>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</si>
  <si>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</si>
  <si>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</si>
  <si>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</si>
  <si>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</si>
  <si>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</si>
  <si>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</si>
  <si>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</si>
  <si>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</si>
  <si>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</si>
  <si>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</si>
  <si>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</si>
  <si>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</si>
  <si>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</si>
  <si>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</si>
  <si>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</si>
  <si>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</si>
  <si>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</si>
  <si>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</si>
  <si>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</si>
  <si>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</si>
  <si>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</si>
  <si>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</si>
  <si>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</si>
  <si>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</si>
  <si>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</si>
  <si>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</si>
  <si>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</si>
  <si>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</si>
  <si>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</si>
  <si>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</si>
  <si>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</si>
  <si>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</si>
  <si>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</si>
  <si>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</si>
  <si>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</si>
  <si>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</si>
  <si>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</si>
  <si>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</si>
  <si>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</si>
  <si>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</si>
  <si>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</si>
  <si>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</si>
  <si>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</si>
  <si>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</si>
  <si>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</si>
  <si>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</si>
  <si>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</si>
  <si>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</si>
  <si>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</si>
  <si>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</si>
  <si>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</si>
  <si>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</si>
  <si>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</si>
  <si>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</si>
  <si>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</si>
  <si>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</si>
  <si>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</si>
  <si>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</si>
  <si>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</si>
  <si>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</si>
  <si>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</si>
  <si>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</si>
  <si>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</si>
  <si>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</si>
  <si>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</si>
  <si>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</si>
  <si>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</si>
  <si>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</si>
  <si>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</si>
  <si>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</si>
  <si>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</si>
  <si>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</si>
  <si>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</si>
  <si>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</si>
  <si>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</si>
  <si>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</si>
  <si>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</si>
  <si>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</si>
  <si>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</si>
  <si>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</si>
  <si>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</si>
  <si>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</si>
  <si>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</si>
  <si>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</si>
  <si>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</si>
  <si>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</si>
  <si>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</si>
  <si>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</si>
  <si>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</si>
  <si>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</si>
  <si>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</si>
  <si>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</si>
  <si>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</si>
  <si>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</si>
  <si>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</si>
  <si>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</si>
  <si>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</si>
  <si>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</si>
  <si>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</si>
  <si>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</si>
  <si>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</si>
  <si>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</si>
  <si>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</si>
  <si>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</si>
  <si>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</si>
  <si>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</si>
  <si>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</si>
  <si>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</si>
  <si>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</si>
  <si>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</si>
  <si>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</si>
  <si>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</si>
  <si>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</si>
  <si>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</si>
  <si>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</si>
  <si>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</si>
  <si>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</si>
  <si>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</si>
  <si>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</si>
  <si>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</si>
  <si>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</si>
  <si>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</si>
  <si>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</si>
  <si>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</si>
  <si>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</si>
  <si>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</si>
  <si>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</si>
  <si>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</si>
  <si>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</si>
  <si>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</si>
  <si>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</si>
  <si>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</si>
  <si>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</si>
  <si>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</si>
  <si>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</si>
  <si>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</si>
  <si>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</si>
  <si>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</si>
  <si>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</si>
  <si>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</si>
  <si>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</si>
  <si>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</si>
  <si>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</si>
  <si>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</si>
  <si>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</si>
  <si>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</si>
  <si>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</si>
  <si>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</si>
  <si>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</si>
  <si>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</si>
  <si>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</si>
  <si>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</si>
  <si>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</si>
  <si>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</si>
  <si>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</si>
  <si>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</si>
  <si>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</si>
  <si>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</si>
  <si>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</si>
  <si>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</si>
  <si>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</si>
  <si>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</si>
  <si>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</si>
  <si>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</si>
  <si>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</si>
  <si>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</si>
  <si>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</si>
  <si>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</si>
  <si>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</si>
  <si>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</si>
  <si>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</si>
  <si>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</si>
  <si>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</si>
  <si>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</si>
  <si>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</si>
  <si>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</si>
  <si>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</si>
  <si>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</si>
  <si>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</si>
  <si>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</si>
  <si>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</si>
  <si>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</si>
  <si>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</si>
  <si>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</si>
  <si>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</si>
  <si>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</si>
  <si>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</si>
  <si>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</si>
  <si>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</si>
  <si>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</si>
  <si>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</si>
  <si>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</si>
  <si>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</si>
  <si>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</si>
  <si>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</si>
  <si>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</si>
  <si>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</si>
  <si>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</si>
  <si>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</si>
  <si>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</si>
  <si>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</si>
  <si>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</si>
  <si>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</si>
  <si>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</si>
  <si>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</si>
  <si>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</si>
  <si>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</si>
  <si>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</si>
  <si>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</si>
  <si>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</si>
  <si>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</si>
  <si>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</si>
  <si>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</si>
  <si>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</si>
  <si>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</si>
  <si>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</si>
  <si>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</si>
  <si>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</si>
  <si>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</si>
  <si>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</si>
  <si>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</si>
  <si>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</si>
  <si>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</si>
  <si>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</si>
  <si>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</si>
  <si>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</si>
  <si>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</si>
  <si>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</si>
  <si>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</si>
  <si>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</si>
  <si>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</si>
  <si>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</si>
  <si>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</si>
  <si>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</si>
  <si>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</si>
  <si>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</si>
  <si>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</si>
  <si>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</si>
  <si>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</si>
  <si>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</si>
  <si>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</si>
  <si>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</si>
  <si>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</si>
  <si>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</si>
  <si>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</si>
  <si>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</si>
  <si>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</si>
  <si>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</si>
  <si>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</si>
  <si>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</si>
  <si>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</si>
  <si>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</si>
  <si>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</si>
  <si>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</si>
  <si>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</si>
  <si>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</si>
  <si>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</si>
  <si>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</si>
  <si>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</si>
  <si>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</si>
  <si>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</si>
  <si>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</si>
  <si>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</si>
  <si>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</si>
  <si>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</si>
  <si>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</si>
  <si>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</si>
  <si>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</si>
  <si>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</si>
  <si>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</si>
  <si>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</si>
  <si>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</si>
  <si>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</si>
  <si>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</si>
  <si>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</si>
  <si>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</si>
  <si>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</si>
  <si>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</si>
  <si>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</si>
  <si>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</si>
  <si>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</si>
  <si>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</si>
  <si>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</si>
  <si>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</si>
  <si>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</si>
  <si>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</si>
  <si>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</si>
  <si>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</si>
  <si>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</si>
  <si>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</si>
  <si>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</si>
  <si>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</si>
  <si>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</si>
  <si>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</si>
  <si>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</si>
  <si>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</si>
  <si>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</si>
  <si>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</si>
  <si>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</si>
  <si>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</si>
  <si>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</si>
  <si>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</si>
  <si>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</si>
  <si>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</si>
  <si>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</si>
  <si>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</si>
  <si>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</si>
  <si>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</si>
  <si>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</si>
  <si>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</si>
  <si>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</si>
  <si>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</si>
  <si>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</si>
  <si>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</si>
  <si>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</si>
  <si>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</si>
  <si>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</si>
  <si>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</si>
  <si>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</si>
  <si>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</si>
  <si>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</si>
  <si>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</si>
  <si>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</si>
  <si>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</si>
  <si>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</si>
  <si>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</si>
  <si>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</si>
  <si>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</si>
  <si>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</si>
  <si>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</si>
  <si>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</si>
  <si>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</si>
  <si>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</si>
  <si>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</si>
  <si>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</si>
  <si>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</si>
  <si>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</si>
  <si>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</si>
  <si>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</si>
  <si>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</si>
  <si>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</si>
  <si>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</si>
  <si>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</si>
  <si>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</si>
  <si>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</si>
  <si>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</si>
  <si>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</si>
  <si>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</si>
  <si>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</si>
  <si>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</si>
  <si>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</si>
  <si>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</si>
  <si>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</si>
  <si>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</si>
  <si>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</si>
  <si>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</si>
  <si>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</si>
  <si>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</si>
  <si>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</si>
  <si>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</si>
  <si>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</si>
  <si>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</si>
  <si>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</si>
  <si>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</si>
  <si>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</si>
  <si>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</si>
  <si>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</si>
  <si>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</si>
  <si>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</si>
  <si>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</si>
  <si>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</si>
  <si>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</si>
  <si>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</si>
  <si>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</si>
  <si>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</si>
  <si>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</si>
  <si>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</si>
  <si>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</si>
  <si>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</si>
  <si>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</si>
  <si>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</si>
  <si>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</si>
  <si>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</si>
  <si>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</si>
  <si>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</si>
  <si>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</si>
  <si>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</si>
  <si>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</si>
  <si>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</si>
  <si>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</si>
  <si>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</si>
  <si>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</si>
  <si>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</si>
  <si>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</si>
  <si>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</si>
  <si>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</si>
  <si>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</si>
  <si>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</si>
  <si>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</si>
  <si>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</si>
  <si>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</si>
  <si>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</si>
  <si>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</si>
  <si>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</si>
  <si>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</si>
  <si>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</si>
  <si>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</si>
  <si>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</si>
  <si>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</si>
  <si>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</si>
  <si>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</si>
  <si>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</si>
  <si>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</si>
  <si>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</si>
  <si>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</si>
  <si>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</si>
  <si>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</si>
  <si>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</si>
  <si>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</si>
  <si>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</si>
  <si>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</si>
  <si>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</si>
  <si>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</si>
  <si>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</si>
  <si>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</si>
  <si>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</si>
  <si>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</si>
  <si>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</si>
  <si>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</si>
  <si>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</si>
  <si>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</si>
  <si>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</si>
  <si>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</si>
  <si>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</si>
  <si>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</si>
  <si>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</si>
  <si>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</si>
  <si>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</si>
  <si>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</si>
  <si>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</si>
  <si>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</si>
  <si>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</si>
  <si>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</si>
  <si>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</si>
  <si>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</si>
  <si>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</si>
  <si>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</si>
  <si>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</si>
  <si>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</si>
  <si>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</si>
  <si>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</si>
  <si>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</si>
  <si>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</si>
  <si>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</si>
  <si>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</si>
  <si>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</si>
  <si>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</si>
  <si>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</si>
  <si>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</si>
  <si>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</si>
  <si>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</si>
  <si>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</si>
  <si>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</si>
  <si>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</si>
  <si>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</si>
  <si>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</si>
  <si>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</si>
  <si>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</si>
  <si>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</si>
  <si>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</si>
  <si>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</si>
  <si>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</si>
  <si>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</si>
  <si>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</si>
  <si>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</si>
  <si>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</si>
  <si>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</si>
  <si>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</si>
  <si>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</si>
  <si>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</si>
  <si>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</si>
  <si>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</si>
  <si>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</si>
  <si>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</si>
  <si>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</si>
  <si>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</si>
  <si>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</si>
  <si>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</si>
  <si>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</si>
  <si>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</si>
  <si>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</si>
  <si>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</si>
  <si>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</si>
  <si>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</si>
  <si>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</si>
  <si>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</si>
  <si>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</si>
  <si>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</si>
  <si>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</si>
  <si>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</si>
  <si>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</si>
  <si>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</si>
  <si>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</si>
  <si>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</si>
  <si>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</si>
  <si>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</si>
  <si>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</si>
  <si>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</si>
  <si>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</si>
  <si>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</si>
  <si>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</si>
  <si>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</si>
  <si>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</si>
  <si>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</si>
  <si>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</si>
  <si>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</si>
  <si>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</si>
  <si>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</si>
  <si>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</si>
  <si>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</si>
  <si>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</si>
  <si>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</si>
  <si>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</si>
  <si>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</si>
  <si>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</si>
  <si>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</si>
  <si>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</si>
  <si>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</si>
  <si>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</si>
  <si>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</si>
  <si>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</si>
  <si>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</si>
  <si>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</si>
  <si>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</si>
  <si>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</si>
  <si>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</si>
  <si>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</si>
  <si>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</si>
  <si>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</si>
  <si>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</si>
  <si>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</si>
  <si>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</si>
  <si>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</si>
  <si>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</si>
  <si>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</si>
  <si>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</si>
  <si>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</si>
  <si>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</si>
  <si>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</si>
  <si>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</si>
  <si>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</si>
  <si>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</si>
  <si>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</si>
  <si>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</si>
  <si>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</si>
  <si>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</si>
  <si>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</si>
  <si>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</si>
  <si>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</si>
  <si>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</si>
  <si>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</si>
  <si>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</si>
  <si>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</si>
  <si>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</si>
  <si>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</si>
  <si>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</si>
  <si>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</si>
  <si>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</si>
  <si>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</si>
  <si>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</si>
  <si>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</si>
  <si>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</si>
  <si>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</si>
  <si>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</si>
  <si>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</si>
  <si>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</si>
  <si>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</si>
  <si>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</si>
  <si>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</si>
  <si>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</si>
  <si>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</si>
  <si>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</si>
  <si>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</si>
  <si>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</si>
  <si>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</si>
  <si>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</si>
  <si>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</si>
  <si>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</si>
  <si>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</si>
  <si>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</si>
  <si>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</si>
  <si>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</si>
  <si>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</si>
  <si>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</si>
  <si>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</si>
  <si>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</si>
  <si>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</si>
  <si>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</si>
  <si>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</si>
  <si>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</si>
  <si>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</si>
  <si>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</si>
  <si>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</si>
  <si>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</si>
  <si>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</si>
  <si>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</si>
  <si>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</si>
  <si>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</si>
  <si>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</si>
  <si>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</si>
  <si>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</si>
  <si>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</si>
  <si>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</si>
  <si>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</si>
  <si>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</si>
  <si>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</si>
  <si>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</si>
  <si>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</si>
  <si>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</si>
  <si>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</si>
  <si>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</si>
  <si>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</si>
  <si>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</si>
  <si>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</si>
  <si>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</si>
  <si>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</si>
  <si>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</si>
  <si>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</si>
  <si>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</si>
  <si>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</si>
  <si>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</si>
  <si>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</si>
  <si>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</si>
  <si>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</si>
  <si>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</si>
  <si>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</si>
  <si>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</si>
  <si>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</si>
  <si>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</si>
  <si>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</si>
  <si>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</si>
  <si>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</si>
  <si>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</si>
  <si>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</si>
  <si>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</si>
  <si>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</si>
  <si>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</si>
  <si>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</si>
  <si>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</si>
  <si>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</si>
  <si>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</si>
  <si>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</si>
  <si>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</si>
  <si>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</si>
  <si>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</si>
  <si>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</si>
  <si>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</si>
  <si>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</si>
  <si>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</si>
  <si>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</si>
  <si>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</si>
  <si>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</si>
  <si>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</si>
  <si>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</si>
  <si>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</si>
  <si>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</si>
  <si>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</si>
  <si>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</si>
  <si>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</si>
  <si>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</si>
  <si>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</si>
  <si>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</si>
  <si>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</si>
  <si>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</si>
  <si>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</si>
  <si>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</si>
  <si>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</si>
  <si>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</si>
  <si>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</si>
  <si>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</si>
  <si>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</si>
  <si>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</si>
  <si>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</si>
  <si>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</si>
  <si>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</si>
  <si>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</si>
  <si>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</si>
  <si>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</si>
  <si>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</si>
  <si>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</si>
  <si>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</si>
  <si>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</si>
  <si>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</si>
  <si>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</si>
  <si>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</si>
  <si>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</si>
  <si>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</si>
  <si>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</si>
  <si>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</si>
  <si>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</si>
  <si>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</si>
  <si>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</si>
  <si>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</si>
  <si>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</si>
  <si>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</si>
  <si>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</si>
  <si>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</si>
  <si>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</si>
  <si>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</si>
  <si>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</si>
  <si>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</si>
  <si>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</si>
  <si>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</si>
  <si>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</si>
  <si>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</si>
  <si>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</si>
  <si>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</si>
  <si>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</si>
  <si>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</si>
  <si>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</si>
  <si>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</si>
  <si>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</si>
  <si>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</si>
  <si>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</si>
  <si>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</si>
  <si>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</si>
  <si>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</si>
  <si>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</si>
  <si>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</si>
  <si>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</si>
  <si>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</si>
  <si>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</si>
  <si>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</si>
  <si>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</si>
  <si>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</si>
  <si>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</si>
  <si>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</si>
  <si>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</si>
  <si>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</si>
  <si>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</si>
  <si>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</si>
  <si>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</si>
  <si>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</si>
  <si>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</si>
  <si>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</si>
  <si>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</si>
  <si>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</si>
  <si>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</si>
  <si>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</si>
  <si>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</si>
  <si>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</si>
  <si>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</si>
  <si>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</si>
  <si>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</si>
  <si>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</si>
  <si>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</si>
  <si>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</si>
  <si>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</si>
  <si>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</si>
  <si>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</si>
  <si>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</si>
  <si>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</si>
  <si>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</si>
  <si>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</si>
  <si>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</si>
  <si>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</si>
  <si>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</si>
  <si>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</si>
  <si>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</si>
  <si>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</si>
  <si>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</si>
  <si>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</si>
  <si>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</si>
  <si>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</si>
  <si>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</si>
  <si>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</si>
  <si>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</si>
  <si>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</si>
  <si>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</si>
  <si>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</si>
  <si>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</si>
  <si>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</si>
  <si>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</si>
  <si>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</si>
  <si>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</si>
  <si>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</si>
  <si>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</si>
  <si>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</si>
  <si>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</si>
  <si>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</si>
  <si>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</si>
  <si>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</si>
  <si>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</si>
  <si>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</si>
  <si>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</si>
  <si>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</si>
  <si>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</si>
  <si>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</si>
  <si>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</si>
  <si>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</si>
  <si>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</si>
  <si>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</si>
  <si>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</si>
  <si>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</si>
  <si>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</si>
  <si>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</si>
  <si>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</si>
  <si>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</si>
  <si>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</si>
  <si>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</si>
  <si>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</si>
  <si>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</si>
  <si>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</si>
  <si>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</si>
  <si>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</si>
  <si>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</si>
  <si>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</si>
  <si>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</si>
  <si>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</si>
  <si>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</si>
  <si>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</si>
  <si>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</si>
  <si>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</si>
  <si>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</si>
  <si>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</si>
  <si>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</si>
  <si>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</si>
  <si>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</si>
  <si>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</si>
  <si>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</si>
  <si>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</si>
  <si>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</si>
  <si>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</si>
  <si>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</si>
  <si>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</si>
  <si>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</si>
  <si>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</si>
  <si>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</si>
  <si>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</si>
  <si>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</si>
  <si>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</si>
  <si>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</si>
  <si>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</si>
  <si>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</si>
  <si>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</si>
  <si>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</si>
  <si>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</si>
  <si>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</si>
  <si>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</si>
  <si>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</si>
  <si>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</si>
  <si>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</si>
  <si>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</si>
  <si>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</si>
  <si>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</si>
  <si>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</si>
  <si>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</si>
  <si>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</si>
  <si>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</si>
  <si>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</si>
  <si>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</si>
  <si>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</si>
  <si>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</si>
  <si>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</si>
  <si>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</si>
  <si>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</si>
  <si>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</si>
  <si>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</si>
  <si>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</si>
  <si>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</si>
  <si>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</si>
  <si>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</si>
  <si>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</si>
  <si>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</si>
  <si>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</si>
  <si>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</si>
  <si>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</si>
  <si>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</si>
  <si>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</si>
  <si>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</si>
  <si>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</si>
  <si>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</si>
  <si>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</si>
  <si>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</si>
  <si>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</si>
  <si>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</si>
  <si>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</si>
  <si>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</si>
  <si>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</si>
  <si>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</si>
  <si>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</si>
  <si>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</si>
  <si>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</si>
  <si>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</si>
  <si>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</si>
  <si>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</si>
  <si>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</si>
  <si>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</si>
  <si>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</si>
  <si>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</si>
  <si>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</si>
  <si>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</si>
  <si>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</si>
  <si>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</si>
  <si>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</si>
  <si>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</si>
  <si>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</si>
  <si>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</si>
  <si>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</si>
  <si>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</si>
  <si>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</si>
  <si>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</si>
  <si>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</si>
  <si>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</si>
  <si>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</si>
  <si>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</si>
  <si>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</si>
  <si>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</si>
  <si>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</si>
  <si>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</si>
  <si>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</si>
  <si>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</si>
  <si>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</si>
  <si>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</si>
  <si>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</si>
  <si>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</si>
  <si>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</si>
  <si>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</si>
  <si>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</si>
  <si>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</si>
  <si>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</si>
  <si>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</si>
  <si>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</si>
  <si>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</si>
  <si>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</si>
  <si>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</si>
  <si>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</si>
  <si>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</si>
  <si>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</si>
  <si>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</si>
  <si>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</si>
  <si>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</si>
  <si>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</si>
  <si>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</si>
  <si>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</si>
  <si>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</si>
  <si>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</si>
  <si>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</si>
  <si>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</si>
  <si>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</si>
  <si>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</si>
  <si>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</si>
  <si>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</si>
  <si>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</si>
  <si>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</si>
  <si>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</si>
  <si>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</si>
  <si>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</si>
  <si>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</si>
  <si>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</si>
  <si>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</si>
  <si>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</si>
  <si>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</si>
  <si>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</si>
  <si>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</si>
  <si>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</si>
  <si>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</si>
  <si>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</si>
  <si>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</si>
  <si>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</si>
  <si>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</si>
  <si>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</si>
  <si>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</si>
  <si>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</si>
  <si>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</si>
  <si>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</si>
  <si>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</si>
  <si>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</si>
  <si>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</si>
  <si>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</si>
  <si>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</si>
  <si>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</si>
  <si>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</si>
  <si>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</si>
  <si>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</si>
  <si>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</si>
  <si>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</si>
  <si>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</si>
  <si>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</si>
  <si>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</si>
  <si>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</si>
  <si>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</si>
  <si>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</si>
  <si>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</si>
  <si>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</si>
  <si>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</si>
  <si>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</si>
  <si>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</si>
  <si>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</si>
  <si>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</si>
  <si>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</si>
  <si>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</si>
  <si>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</si>
  <si>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</si>
  <si>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</si>
  <si>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</si>
  <si>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</si>
  <si>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</si>
  <si>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</si>
  <si>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</si>
  <si>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</si>
  <si>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</si>
  <si>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</si>
  <si>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</si>
  <si>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</si>
  <si>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</si>
  <si>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</si>
  <si>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</si>
  <si>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</si>
  <si>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</si>
  <si>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</si>
  <si>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</si>
  <si>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</si>
  <si>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</si>
  <si>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</si>
  <si>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</si>
  <si>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</si>
  <si>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</si>
  <si>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</si>
  <si>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</si>
  <si>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</si>
  <si>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</si>
  <si>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</si>
  <si>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</si>
  <si>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</si>
  <si>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</si>
  <si>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</si>
  <si>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</si>
  <si>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</si>
  <si>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</si>
  <si>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</si>
  <si>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</si>
  <si>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</si>
  <si>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</si>
  <si>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</si>
  <si>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</si>
  <si>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</si>
  <si>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</si>
  <si>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</si>
  <si>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</si>
  <si>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</si>
  <si>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</si>
  <si>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</si>
  <si>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</si>
  <si>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</si>
  <si>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</si>
  <si>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</si>
  <si>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</si>
  <si>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</si>
  <si>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</si>
  <si>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</si>
  <si>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</si>
  <si>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</si>
  <si>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</si>
  <si>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</si>
  <si>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</si>
  <si>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</si>
  <si>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</si>
  <si>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</si>
  <si>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</si>
  <si>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</si>
  <si>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</si>
  <si>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</si>
  <si>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</si>
  <si>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</si>
  <si>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</si>
  <si>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</si>
  <si>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</si>
  <si>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</si>
  <si>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</si>
  <si>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</si>
  <si>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</si>
  <si>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</si>
  <si>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</si>
  <si>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</si>
  <si>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</si>
  <si>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</si>
  <si>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</si>
  <si>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</si>
  <si>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</si>
  <si>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</si>
  <si>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</si>
  <si>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</si>
  <si>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</si>
  <si>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</si>
  <si>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</si>
  <si>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</si>
  <si>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</si>
  <si>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</si>
  <si>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</si>
  <si>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</si>
  <si>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</si>
  <si>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</si>
  <si>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</si>
  <si>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</si>
  <si>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</si>
  <si>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</si>
  <si>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</si>
  <si>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</si>
  <si>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</si>
  <si>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</si>
  <si>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</si>
  <si>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</si>
  <si>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</si>
  <si>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</si>
  <si>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</si>
  <si>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</si>
  <si>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</si>
  <si>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</si>
  <si>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</si>
  <si>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</si>
  <si>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</si>
  <si>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</si>
  <si>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</si>
  <si>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</si>
  <si>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</si>
  <si>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</si>
  <si>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</si>
  <si>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</si>
  <si>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</si>
  <si>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</si>
  <si>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</si>
  <si>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</si>
  <si>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</si>
  <si>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</si>
  <si>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</si>
  <si>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</si>
  <si>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</si>
  <si>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</si>
  <si>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</si>
  <si>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</si>
  <si>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</si>
  <si>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</si>
  <si>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</si>
  <si>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</si>
  <si>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</si>
  <si>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</si>
  <si>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</si>
  <si>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</si>
  <si>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</si>
  <si>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</si>
  <si>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</si>
  <si>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</si>
  <si>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</si>
  <si>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</si>
  <si>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</si>
  <si>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</si>
  <si>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</si>
  <si>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</si>
  <si>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</si>
  <si>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</si>
  <si>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</si>
  <si>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</si>
  <si>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</si>
  <si>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</si>
  <si>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</si>
  <si>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</si>
  <si>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</si>
  <si>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</si>
  <si>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</si>
  <si>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</si>
  <si>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</si>
  <si>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</si>
  <si>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</si>
  <si>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</si>
  <si>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</si>
  <si>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</si>
  <si>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</si>
  <si>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</si>
  <si>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</si>
  <si>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</si>
  <si>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</si>
  <si>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</si>
  <si>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</si>
  <si>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</si>
  <si>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</si>
  <si>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</si>
  <si>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</si>
  <si>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</si>
  <si>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</si>
  <si>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</si>
  <si>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</si>
  <si>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</si>
  <si>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</si>
  <si>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</si>
  <si>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</si>
  <si>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</si>
  <si>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</si>
  <si>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</si>
  <si>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</si>
  <si>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</si>
  <si>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</si>
  <si>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</si>
  <si>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</si>
  <si>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</si>
  <si>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</si>
  <si>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</si>
  <si>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</si>
  <si>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</si>
  <si>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</si>
  <si>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</si>
  <si>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</si>
  <si>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</si>
  <si>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</si>
  <si>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</si>
  <si>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</si>
  <si>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</si>
  <si>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</si>
  <si>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</si>
  <si>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</si>
  <si>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</si>
  <si>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</si>
  <si>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</si>
  <si>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</si>
  <si>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</si>
  <si>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</si>
  <si>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</si>
  <si>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</si>
  <si>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</si>
  <si>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</si>
  <si>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</si>
  <si>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</si>
  <si>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</si>
  <si>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</si>
  <si>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</si>
  <si>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</si>
  <si>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</si>
  <si>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</si>
  <si>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</si>
  <si>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</si>
  <si>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</si>
  <si>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</si>
  <si>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</si>
  <si>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</si>
  <si>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</si>
  <si>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</si>
  <si>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</si>
  <si>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</si>
  <si>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</si>
  <si>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</si>
  <si>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</si>
  <si>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</si>
  <si>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</si>
  <si>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</si>
  <si>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</si>
  <si>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</si>
  <si>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</si>
  <si>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</si>
  <si>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</si>
  <si>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</si>
  <si>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</si>
  <si>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</si>
  <si>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</si>
  <si>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</si>
  <si>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</si>
  <si>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</si>
  <si>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</si>
  <si>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</si>
  <si>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</si>
  <si>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</si>
  <si>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</si>
  <si>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</si>
  <si>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</si>
  <si>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</si>
  <si>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</si>
  <si>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</si>
  <si>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</si>
  <si>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</si>
  <si>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</si>
  <si>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</si>
  <si>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</si>
  <si>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</si>
  <si>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</si>
  <si>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</si>
  <si>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</si>
  <si>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</si>
  <si>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</si>
  <si>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</si>
  <si>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</si>
  <si>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</si>
  <si>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</si>
  <si>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</si>
  <si>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</si>
  <si>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</si>
  <si>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</si>
  <si>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</si>
  <si>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</si>
  <si>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</si>
  <si>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</si>
  <si>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</si>
  <si>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</si>
  <si>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</si>
  <si>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</si>
  <si>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</si>
  <si>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</si>
  <si>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</si>
  <si>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</si>
  <si>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</si>
  <si>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</si>
  <si>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</si>
  <si>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</si>
  <si>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</si>
  <si>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</si>
  <si>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</si>
  <si>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</si>
  <si>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</si>
  <si>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</si>
  <si>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</si>
  <si>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</si>
  <si>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</si>
  <si>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</si>
  <si>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</si>
  <si>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</si>
  <si>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</si>
  <si>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</si>
  <si>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</si>
  <si>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</si>
  <si>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</si>
  <si>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</si>
  <si>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</si>
  <si>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</si>
  <si>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</si>
  <si>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</si>
  <si>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</si>
  <si>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</si>
  <si>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</si>
  <si>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</si>
  <si>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</si>
  <si>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</si>
  <si>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</si>
  <si>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</si>
  <si>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</si>
  <si>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</si>
  <si>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</si>
  <si>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</si>
  <si>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</si>
  <si>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</si>
  <si>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</si>
  <si>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</si>
  <si>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</si>
  <si>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</si>
  <si>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</si>
  <si>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</si>
  <si>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</si>
  <si>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</si>
  <si>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</si>
  <si>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</si>
  <si>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</si>
  <si>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</si>
  <si>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</si>
  <si>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</si>
  <si>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</si>
  <si>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</si>
  <si>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</si>
  <si>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</si>
  <si>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</si>
  <si>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</si>
  <si>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</si>
  <si>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</si>
  <si>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</si>
  <si>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</si>
  <si>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</si>
  <si>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</si>
  <si>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</si>
  <si>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</si>
  <si>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</si>
  <si>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</si>
  <si>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</si>
  <si>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</si>
  <si>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</si>
  <si>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</si>
  <si>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</si>
  <si>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</si>
  <si>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</si>
  <si>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</si>
  <si>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</si>
  <si>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</si>
  <si>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</si>
  <si>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</si>
  <si>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</si>
  <si>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</si>
  <si>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</si>
  <si>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</si>
  <si>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</si>
  <si>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</si>
  <si>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</si>
  <si>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</si>
  <si>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</si>
  <si>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</si>
  <si>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</si>
  <si>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</si>
  <si>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</si>
  <si>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</si>
  <si>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</si>
  <si>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</si>
  <si>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</si>
  <si>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</si>
  <si>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</si>
  <si>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</si>
  <si>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</si>
  <si>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</si>
  <si>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</si>
  <si>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</si>
  <si>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</si>
  <si>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</si>
  <si>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</si>
  <si>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</si>
  <si>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</si>
  <si>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</si>
  <si>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</si>
  <si>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</si>
  <si>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</si>
  <si>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</si>
  <si>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</si>
  <si>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</si>
  <si>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</si>
  <si>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</si>
  <si>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</si>
  <si>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</si>
  <si>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</si>
  <si>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</si>
  <si>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</si>
  <si>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</si>
  <si>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</si>
  <si>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</si>
  <si>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</si>
  <si>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</si>
  <si>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</si>
  <si>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</si>
  <si>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</si>
  <si>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</si>
  <si>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</si>
  <si>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</si>
  <si>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</si>
  <si>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</si>
  <si>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</si>
  <si>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</si>
  <si>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</si>
  <si>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</si>
  <si>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</si>
  <si>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</si>
  <si>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</si>
  <si>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</si>
  <si>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</si>
  <si>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</si>
  <si>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</si>
  <si>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</si>
  <si>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</si>
  <si>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</si>
  <si>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</si>
  <si>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</si>
  <si>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</si>
  <si>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</si>
  <si>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</si>
  <si>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</si>
  <si>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</si>
  <si>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</si>
  <si>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</si>
  <si>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</si>
  <si>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</si>
  <si>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</si>
  <si>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</si>
  <si>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</si>
  <si>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</si>
  <si>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</si>
  <si>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</si>
  <si>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</si>
  <si>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</si>
  <si>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</si>
  <si>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</si>
  <si>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</si>
  <si>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</si>
  <si>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</si>
  <si>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</si>
  <si>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</si>
  <si>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</si>
  <si>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</si>
  <si>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</si>
  <si>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</si>
  <si>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</si>
  <si>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</si>
  <si>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</si>
  <si>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</si>
  <si>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</si>
  <si>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</si>
  <si>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</si>
  <si>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</si>
  <si>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</si>
  <si>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</si>
  <si>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</si>
  <si>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</si>
  <si>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</si>
  <si>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</si>
  <si>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</si>
  <si>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</si>
  <si>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</si>
  <si>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</si>
  <si>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</si>
  <si>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</si>
  <si>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</si>
  <si>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</si>
  <si>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</si>
  <si>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</si>
  <si>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</si>
  <si>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</si>
  <si>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</si>
  <si>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</si>
  <si>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</si>
  <si>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</si>
  <si>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</si>
  <si>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</si>
  <si>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</si>
  <si>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</si>
  <si>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</si>
  <si>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</si>
  <si>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</si>
  <si>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</si>
  <si>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</si>
  <si>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</si>
  <si>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</si>
  <si>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</si>
  <si>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</si>
  <si>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</si>
  <si>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</si>
  <si>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</si>
  <si>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</si>
  <si>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</si>
  <si>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</si>
  <si>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</si>
  <si>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</si>
  <si>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</si>
  <si>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</si>
  <si>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</si>
  <si>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</si>
  <si>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</si>
  <si>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</si>
  <si>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</si>
  <si>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</si>
  <si>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</si>
  <si>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</si>
  <si>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</si>
  <si>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</si>
  <si>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</si>
  <si>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</si>
  <si>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</si>
  <si>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</si>
  <si>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</si>
  <si>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</si>
  <si>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</si>
  <si>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</si>
  <si>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</si>
  <si>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</si>
  <si>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</si>
  <si>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</si>
  <si>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</si>
  <si>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</si>
  <si>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</si>
  <si>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</si>
  <si>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</si>
  <si>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</si>
  <si>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</si>
  <si>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</si>
  <si>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</si>
  <si>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</si>
  <si>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</si>
  <si>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</si>
  <si>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</si>
  <si>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</si>
  <si>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</si>
  <si>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</si>
  <si>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</si>
  <si>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</si>
  <si>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</si>
  <si>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</si>
  <si>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</si>
  <si>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</si>
  <si>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</si>
  <si>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</si>
  <si>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</si>
  <si>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</si>
  <si>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</si>
  <si>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</si>
  <si>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</si>
  <si>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</si>
  <si>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</si>
  <si>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</si>
  <si>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</si>
  <si>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</si>
  <si>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</si>
  <si>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</si>
  <si>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</si>
  <si>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</si>
  <si>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</si>
  <si>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</si>
  <si>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</si>
  <si>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</si>
  <si>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</si>
  <si>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</si>
  <si>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</si>
  <si>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</si>
  <si>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</si>
  <si>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</si>
  <si>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</si>
  <si>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</si>
  <si>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</si>
  <si>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</si>
  <si>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</si>
  <si>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</si>
  <si>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</si>
  <si>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</si>
  <si>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</si>
  <si>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</si>
  <si>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</si>
  <si>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</si>
  <si>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</si>
  <si>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</si>
  <si>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</si>
  <si>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</si>
  <si>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</si>
  <si>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</si>
  <si>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</si>
  <si>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</si>
  <si>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</si>
  <si>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</si>
  <si>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</si>
  <si>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</si>
  <si>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</si>
  <si>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</si>
  <si>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</si>
  <si>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</si>
  <si>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</si>
  <si>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</si>
  <si>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</si>
  <si>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</si>
  <si>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</si>
  <si>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</si>
  <si>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</si>
  <si>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</si>
  <si>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</si>
  <si>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</si>
  <si>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</si>
  <si>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</si>
  <si>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</si>
  <si>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</si>
  <si>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</si>
  <si>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</si>
  <si>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</si>
  <si>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</si>
  <si>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</si>
  <si>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</si>
  <si>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</si>
  <si>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</si>
  <si>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</si>
  <si>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</si>
  <si>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</si>
  <si>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</si>
  <si>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</si>
  <si>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</si>
  <si>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</si>
  <si>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</si>
  <si>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</si>
  <si>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</si>
  <si>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</si>
  <si>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</si>
  <si>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</si>
  <si>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</si>
  <si>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</si>
  <si>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</si>
  <si>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</si>
  <si>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</si>
  <si>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</si>
  <si>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</si>
  <si>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</si>
  <si>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</si>
  <si>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</si>
  <si>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</si>
  <si>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</si>
  <si>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</si>
  <si>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</si>
  <si>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</si>
  <si>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</si>
  <si>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</si>
  <si>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</si>
  <si>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</si>
  <si>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</si>
  <si>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</si>
  <si>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</si>
  <si>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</si>
  <si>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</si>
  <si>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</si>
  <si>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</si>
  <si>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</si>
  <si>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</si>
  <si>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</si>
  <si>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</si>
  <si>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</si>
  <si>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</si>
  <si>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</si>
  <si>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</si>
  <si>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</si>
  <si>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</si>
  <si>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</si>
  <si>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</si>
  <si>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</si>
  <si>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</si>
  <si>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</si>
  <si>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</si>
  <si>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</si>
  <si>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</si>
  <si>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</si>
  <si>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</si>
  <si>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</si>
  <si>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</si>
  <si>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</si>
  <si>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</si>
  <si>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</si>
  <si>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</si>
  <si>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</si>
  <si>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</si>
  <si>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</si>
  <si>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</si>
  <si>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</si>
  <si>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</si>
  <si>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</si>
  <si>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</si>
  <si>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</si>
  <si>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</si>
  <si>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</si>
  <si>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</si>
  <si>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</si>
  <si>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</si>
  <si>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</si>
  <si>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</si>
  <si>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</si>
  <si>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</si>
  <si>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</si>
  <si>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</si>
  <si>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</si>
  <si>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</si>
  <si>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</si>
  <si>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</si>
  <si>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</si>
  <si>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</si>
  <si>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</si>
  <si>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</si>
  <si>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</si>
  <si>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</si>
  <si>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</si>
  <si>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</si>
  <si>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</si>
  <si>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</si>
  <si>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</si>
  <si>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</si>
  <si>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</si>
  <si>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</si>
  <si>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</si>
  <si>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</si>
  <si>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</si>
  <si>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</si>
  <si>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</si>
  <si>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</si>
  <si>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</si>
  <si>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</si>
  <si>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</si>
  <si>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</si>
  <si>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</si>
  <si>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</si>
  <si>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</si>
  <si>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</si>
  <si>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</si>
  <si>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</si>
  <si>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</si>
  <si>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</si>
  <si>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</si>
  <si>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</si>
  <si>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</si>
  <si>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</si>
  <si>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</si>
  <si>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</si>
  <si>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</si>
  <si>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</si>
  <si>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</si>
  <si>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</si>
  <si>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</si>
  <si>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</si>
  <si>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</si>
  <si>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</si>
  <si>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</si>
  <si>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</si>
  <si>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</si>
  <si>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</si>
  <si>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</si>
  <si>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</si>
  <si>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</si>
  <si>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</si>
  <si>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</si>
  <si>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</si>
  <si>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</si>
  <si>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</si>
  <si>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</si>
  <si>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</si>
  <si>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</si>
  <si>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</si>
  <si>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</si>
  <si>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</si>
  <si>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</si>
  <si>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</si>
  <si>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</si>
  <si>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</si>
  <si>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</si>
  <si>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</si>
  <si>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</si>
  <si>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</si>
  <si>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</si>
  <si>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</si>
  <si>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</si>
  <si>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</si>
  <si>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</si>
  <si>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</si>
  <si>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</si>
  <si>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</si>
  <si>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</si>
  <si>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</si>
  <si>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</si>
  <si>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</si>
  <si>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</si>
  <si>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</si>
  <si>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</si>
  <si>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</si>
  <si>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</si>
  <si>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</si>
  <si>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</si>
  <si>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</si>
  <si>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</si>
  <si>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</si>
  <si>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</si>
  <si>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</si>
  <si>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</si>
  <si>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</si>
  <si>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</si>
  <si>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</si>
  <si>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</si>
  <si>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</si>
  <si>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</si>
  <si>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</si>
  <si>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</si>
  <si>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</si>
  <si>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</si>
  <si>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</si>
  <si>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</si>
  <si>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</si>
  <si>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</si>
  <si>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</si>
  <si>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</si>
  <si>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</si>
  <si>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</si>
  <si>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</si>
  <si>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</si>
  <si>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</si>
  <si>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</si>
  <si>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</si>
  <si>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</si>
  <si>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</si>
  <si>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</si>
  <si>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</si>
  <si>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</si>
  <si>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</si>
  <si>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</si>
  <si>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</si>
  <si>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</si>
  <si>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</si>
  <si>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</si>
  <si>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</si>
  <si>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</si>
  <si>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</si>
  <si>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</si>
  <si>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</si>
  <si>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</si>
  <si>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</si>
  <si>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</si>
  <si>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</si>
  <si>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</si>
  <si>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</si>
  <si>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</si>
  <si>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</si>
  <si>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</si>
  <si>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</si>
  <si>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</si>
  <si>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</si>
  <si>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</si>
  <si>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</si>
  <si>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</si>
  <si>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</si>
  <si>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</si>
  <si>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</si>
  <si>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</si>
  <si>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</si>
  <si>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</si>
  <si>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</si>
  <si>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</si>
  <si>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</si>
  <si>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</si>
  <si>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</si>
  <si>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</si>
  <si>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</si>
  <si>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</si>
  <si>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</si>
  <si>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</si>
  <si>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</si>
  <si>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</si>
  <si>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</si>
  <si>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</si>
  <si>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</si>
  <si>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</si>
  <si>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</si>
  <si>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</si>
  <si>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</si>
  <si>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</si>
  <si>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</si>
  <si>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</si>
  <si>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</si>
  <si>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</si>
  <si>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</si>
  <si>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</si>
  <si>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</si>
  <si>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</si>
  <si>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</si>
  <si>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</si>
  <si>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</si>
  <si>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</si>
  <si>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</si>
  <si>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</si>
  <si>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</si>
  <si>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</si>
  <si>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</si>
  <si>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</si>
  <si>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</si>
  <si>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</si>
  <si>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</si>
  <si>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</si>
  <si>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</si>
  <si>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</si>
  <si>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</si>
  <si>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</si>
  <si>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</si>
  <si>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</si>
  <si>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</si>
  <si>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</si>
  <si>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</si>
  <si>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</si>
  <si>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</si>
  <si>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</si>
  <si>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</si>
  <si>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</si>
  <si>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</si>
  <si>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</si>
  <si>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</si>
  <si>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</si>
  <si>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</si>
  <si>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</si>
  <si>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</si>
  <si>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</si>
  <si>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</si>
  <si>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</si>
  <si>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</si>
  <si>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</si>
  <si>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</si>
  <si>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</si>
  <si>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</si>
  <si>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</si>
  <si>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</si>
  <si>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</si>
  <si>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</si>
  <si>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</si>
  <si>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</si>
  <si>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</si>
  <si>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</si>
  <si>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</si>
  <si>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</si>
  <si>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</si>
  <si>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</si>
  <si>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</si>
  <si>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</si>
  <si>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</si>
  <si>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</si>
  <si>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</si>
  <si>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</si>
  <si>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</si>
  <si>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</si>
  <si>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</si>
  <si>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</si>
  <si>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</si>
  <si>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</si>
  <si>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</si>
  <si>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</si>
  <si>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</si>
  <si>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</si>
  <si>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</si>
  <si>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</si>
  <si>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</si>
  <si>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</si>
  <si>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</si>
  <si>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</si>
  <si>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</si>
  <si>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</si>
  <si>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</si>
  <si>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</si>
  <si>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</si>
  <si>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</si>
  <si>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</si>
  <si>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</si>
  <si>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</si>
  <si>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</si>
  <si>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</si>
  <si>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</si>
  <si>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</si>
  <si>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</si>
  <si>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</si>
  <si>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</si>
  <si>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</si>
  <si>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</si>
  <si>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</si>
  <si>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</si>
  <si>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</si>
  <si>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</si>
  <si>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</si>
  <si>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</si>
  <si>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</si>
  <si>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</si>
  <si>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</si>
  <si>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</si>
  <si>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</si>
  <si>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</si>
  <si>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</si>
  <si>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</si>
  <si>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</si>
  <si>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</si>
  <si>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</si>
  <si>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</si>
  <si>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</si>
  <si>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</si>
  <si>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</si>
  <si>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</si>
  <si>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</si>
  <si>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</si>
  <si>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</si>
  <si>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</si>
  <si>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</si>
  <si>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</si>
  <si>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</si>
  <si>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</si>
  <si>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</si>
  <si>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</si>
  <si>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</si>
  <si>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</si>
  <si>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</si>
  <si>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</si>
  <si>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</si>
  <si>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</si>
  <si>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</si>
  <si>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</si>
  <si>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</si>
  <si>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</si>
  <si>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</si>
  <si>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</si>
  <si>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</si>
  <si>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</si>
  <si>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</si>
  <si>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</si>
  <si>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</si>
  <si>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</si>
  <si>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</si>
  <si>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</si>
  <si>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</si>
  <si>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</si>
  <si>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</si>
  <si>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</si>
  <si>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</si>
  <si>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</si>
  <si>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</si>
  <si>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</si>
  <si>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</si>
  <si>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</si>
  <si>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</si>
  <si>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</si>
  <si>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</si>
  <si>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</si>
  <si>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</si>
  <si>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</si>
  <si>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</si>
  <si>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</si>
  <si>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</si>
  <si>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</si>
  <si>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</si>
  <si>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</si>
  <si>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</si>
  <si>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</si>
  <si>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</si>
  <si>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</si>
  <si>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</si>
  <si>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</si>
  <si>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</si>
  <si>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</si>
  <si>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</si>
  <si>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</si>
  <si>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</si>
  <si>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</si>
  <si>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</si>
  <si>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</si>
  <si>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</si>
  <si>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</si>
  <si>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</si>
  <si>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</si>
  <si>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</si>
  <si>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</si>
  <si>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</si>
  <si>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</si>
  <si>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</si>
  <si>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</si>
  <si>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</si>
  <si>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</si>
  <si>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</si>
  <si>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</si>
  <si>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</si>
  <si>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</si>
  <si>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</si>
  <si>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</si>
  <si>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</si>
  <si>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</si>
  <si>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</si>
  <si>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</si>
  <si>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</si>
  <si>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</si>
  <si>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</si>
  <si>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</si>
  <si>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</si>
  <si>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</si>
  <si>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</si>
  <si>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</si>
  <si>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</si>
  <si>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</si>
  <si>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</si>
  <si>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</si>
  <si>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</si>
  <si>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</si>
  <si>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</si>
  <si>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</si>
  <si>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</si>
  <si>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</si>
  <si>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</si>
  <si>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</si>
  <si>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</si>
  <si>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</si>
  <si>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</si>
  <si>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</si>
  <si>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</si>
  <si>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</si>
  <si>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</si>
  <si>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</si>
  <si>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</si>
  <si>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</si>
  <si>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</si>
  <si>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</si>
  <si>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</si>
  <si>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</si>
  <si>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</si>
  <si>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</si>
  <si>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</si>
  <si>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</si>
  <si>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</si>
  <si>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</si>
  <si>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</si>
  <si>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</si>
  <si>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</si>
  <si>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</si>
  <si>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</si>
  <si>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</si>
  <si>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</si>
  <si>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</si>
  <si>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</si>
  <si>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</si>
  <si>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</si>
  <si>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</si>
  <si>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</si>
  <si>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</si>
  <si>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</si>
  <si>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</si>
  <si>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</si>
  <si>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</si>
  <si>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</si>
  <si>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</si>
  <si>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</si>
  <si>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</si>
  <si>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</si>
  <si>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</si>
  <si>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</si>
  <si>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</si>
  <si>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</si>
  <si>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</si>
  <si>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</si>
  <si>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</si>
  <si>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</si>
  <si>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</si>
  <si>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</si>
  <si>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</si>
  <si>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</si>
  <si>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</si>
  <si>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</si>
  <si>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</si>
  <si>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</si>
  <si>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</si>
  <si>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</si>
  <si>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</si>
  <si>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</si>
  <si>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</si>
  <si>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</si>
  <si>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</si>
  <si>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</si>
  <si>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</si>
  <si>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</si>
  <si>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</si>
  <si>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</si>
  <si>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</si>
  <si>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</si>
  <si>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</si>
  <si>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</si>
  <si>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</si>
  <si>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</si>
  <si>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</si>
  <si>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</si>
  <si>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</si>
  <si>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</si>
  <si>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</si>
  <si>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</si>
  <si>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</si>
  <si>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</si>
  <si>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</si>
  <si>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</si>
  <si>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</si>
  <si>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</si>
  <si>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</si>
  <si>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</si>
  <si>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</si>
  <si>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</si>
  <si>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</si>
  <si>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</si>
  <si>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</si>
  <si>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</si>
  <si>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</si>
  <si>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</si>
  <si>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</si>
  <si>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</si>
  <si>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</si>
  <si>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</si>
  <si>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</si>
  <si>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</si>
  <si>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</si>
  <si>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</si>
  <si>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</si>
  <si>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</si>
  <si>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</si>
  <si>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</si>
  <si>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</si>
  <si>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</si>
  <si>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</si>
  <si>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</si>
  <si>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</si>
  <si>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</si>
  <si>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</si>
  <si>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</si>
  <si>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</si>
  <si>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</si>
  <si>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</si>
  <si>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</si>
  <si>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</si>
  <si>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</si>
  <si>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</si>
  <si>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</si>
  <si>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</si>
  <si>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</si>
  <si>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</si>
  <si>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</si>
  <si>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</si>
  <si>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</si>
  <si>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</si>
  <si>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</si>
  <si>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</si>
  <si>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</si>
  <si>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</si>
  <si>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</si>
  <si>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</si>
  <si>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</si>
  <si>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</si>
  <si>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</si>
  <si>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</si>
  <si>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</si>
  <si>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</si>
  <si>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</si>
  <si>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</si>
  <si>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</si>
  <si>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</si>
  <si>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</si>
  <si>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</si>
  <si>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</si>
  <si>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</si>
  <si>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</si>
  <si>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</si>
  <si>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</si>
  <si>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</si>
  <si>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</si>
  <si>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</si>
  <si>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</si>
  <si>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</si>
  <si>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</si>
  <si>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</si>
  <si>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</si>
  <si>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</si>
  <si>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</si>
  <si>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</si>
  <si>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</si>
  <si>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</si>
  <si>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</si>
  <si>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</si>
  <si>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</si>
  <si>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</si>
  <si>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</si>
  <si>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</si>
  <si>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</si>
  <si>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</si>
  <si>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</si>
  <si>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</si>
  <si>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</si>
  <si>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</si>
  <si>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</si>
  <si>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</si>
  <si>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</si>
  <si>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</si>
  <si>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</si>
  <si>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</si>
  <si>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</si>
  <si>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</si>
  <si>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</si>
  <si>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</si>
  <si>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</si>
  <si>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</si>
  <si>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</si>
  <si>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</si>
  <si>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</si>
  <si>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</si>
  <si>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</si>
  <si>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</si>
  <si>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</si>
  <si>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</si>
  <si>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</si>
  <si>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</si>
  <si>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</si>
  <si>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</si>
  <si>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</si>
  <si>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</si>
  <si>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</si>
  <si>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</si>
  <si>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</si>
  <si>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</si>
  <si>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</si>
  <si>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</si>
  <si>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</si>
  <si>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</si>
  <si>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</si>
  <si>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</si>
  <si>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</si>
  <si>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</si>
  <si>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</si>
  <si>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</si>
  <si>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</si>
  <si>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</si>
  <si>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</si>
  <si>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</si>
  <si>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</si>
  <si>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</si>
  <si>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</si>
  <si>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</si>
  <si>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</si>
  <si>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</si>
  <si>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</si>
  <si>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</si>
  <si>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</si>
  <si>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</si>
  <si>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</si>
  <si>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</si>
  <si>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</si>
  <si>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</si>
  <si>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</si>
  <si>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</si>
  <si>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</si>
  <si>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</si>
  <si>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</si>
  <si>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</si>
  <si>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</si>
  <si>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</si>
  <si>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</si>
  <si>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</si>
  <si>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</si>
  <si>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</si>
  <si>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</si>
  <si>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</si>
  <si>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</si>
  <si>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</si>
  <si>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</si>
  <si>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</si>
  <si>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</si>
  <si>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</si>
  <si>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</si>
  <si>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</si>
  <si>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</si>
  <si>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</si>
  <si>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</si>
  <si>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</si>
  <si>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</si>
  <si>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</si>
  <si>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</si>
  <si>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</si>
  <si>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</si>
  <si>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</si>
  <si>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</si>
  <si>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</si>
  <si>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</si>
  <si>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</si>
  <si>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</si>
  <si>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</si>
  <si>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</si>
  <si>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</si>
  <si>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</si>
  <si>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</si>
  <si>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</si>
  <si>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</si>
  <si>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</si>
  <si>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</si>
  <si>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</si>
  <si>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</si>
  <si>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</si>
  <si>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</si>
  <si>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</si>
  <si>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</si>
  <si>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</si>
  <si>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</si>
  <si>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</si>
  <si>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</si>
  <si>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</si>
  <si>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</si>
  <si>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</si>
  <si>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</si>
  <si>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</si>
  <si>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</si>
  <si>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</si>
  <si>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</si>
  <si>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</si>
  <si>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</si>
  <si>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</si>
  <si>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</si>
  <si>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</si>
  <si>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</si>
  <si>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</si>
  <si>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</si>
  <si>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</si>
  <si>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</si>
  <si>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</si>
  <si>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</si>
  <si>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</si>
  <si>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</si>
  <si>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</si>
  <si>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</si>
  <si>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</si>
  <si>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</si>
  <si>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</si>
  <si>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</si>
  <si>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</si>
  <si>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</si>
  <si>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</si>
  <si>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</si>
  <si>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</si>
  <si>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</si>
  <si>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</si>
  <si>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</si>
  <si>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</si>
  <si>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</si>
  <si>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</si>
  <si>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</si>
  <si>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</si>
  <si>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</si>
  <si>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</si>
  <si>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</si>
  <si>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</si>
  <si>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</si>
  <si>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</si>
  <si>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</si>
  <si>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</si>
  <si>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</si>
  <si>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</si>
  <si>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</si>
  <si>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</si>
  <si>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</si>
  <si>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</si>
  <si>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</si>
  <si>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</si>
  <si>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</si>
  <si>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</si>
  <si>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</si>
  <si>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</si>
  <si>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</si>
  <si>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</si>
  <si>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</si>
  <si>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</si>
  <si>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</si>
  <si>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</si>
  <si>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</si>
  <si>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</si>
  <si>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</si>
  <si>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</si>
  <si>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</si>
  <si>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</si>
  <si>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</si>
  <si>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</si>
  <si>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</si>
  <si>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</si>
  <si>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</si>
  <si>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</si>
  <si>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</si>
  <si>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</si>
  <si>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</si>
  <si>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</si>
  <si>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</si>
  <si>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</si>
  <si>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</si>
  <si>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</si>
  <si>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</si>
  <si>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</si>
  <si>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</si>
  <si>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</si>
  <si>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</si>
  <si>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</si>
  <si>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</si>
  <si>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</si>
  <si>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</si>
  <si>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</si>
  <si>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</si>
  <si>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</si>
  <si>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</si>
  <si>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</si>
  <si>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</si>
  <si>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</si>
  <si>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</si>
  <si>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</si>
  <si>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</si>
  <si>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</si>
  <si>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</si>
  <si>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</si>
  <si>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</si>
  <si>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</si>
  <si>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</si>
  <si>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</si>
  <si>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</si>
  <si>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</si>
  <si>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</si>
  <si>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</si>
  <si>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</si>
  <si>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</si>
  <si>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</si>
  <si>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</si>
  <si>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</si>
  <si>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</si>
  <si>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</si>
  <si>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</si>
  <si>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</si>
  <si>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</si>
  <si>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</si>
  <si>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</si>
  <si>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</si>
  <si>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</si>
  <si>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</si>
  <si>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</si>
  <si>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</si>
  <si>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</si>
  <si>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</si>
  <si>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</si>
  <si>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</si>
  <si>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</si>
  <si>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</si>
  <si>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</si>
  <si>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</si>
  <si>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</si>
  <si>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</si>
  <si>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</si>
  <si>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</si>
  <si>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</si>
  <si>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</si>
  <si>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</si>
  <si>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</si>
  <si>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</si>
  <si>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</si>
  <si>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</si>
  <si>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</si>
  <si>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</si>
  <si>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</si>
  <si>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</si>
  <si>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</si>
  <si>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</si>
  <si>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</si>
  <si>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</si>
  <si>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</si>
  <si>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</si>
  <si>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</si>
  <si>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</si>
  <si>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</si>
  <si>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</si>
  <si>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</si>
  <si>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</si>
  <si>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</si>
  <si>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</si>
  <si>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</si>
  <si>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</si>
  <si>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</si>
  <si>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</si>
  <si>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</si>
  <si>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</si>
  <si>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</si>
  <si>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</si>
  <si>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</si>
  <si>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</si>
  <si>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</si>
  <si>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</si>
  <si>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</si>
  <si>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</si>
  <si>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</si>
  <si>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</si>
  <si>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</si>
  <si>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</si>
  <si>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</si>
  <si>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</si>
  <si>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</si>
  <si>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</si>
  <si>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</si>
  <si>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</si>
  <si>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</si>
  <si>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</si>
  <si>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</si>
  <si>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</si>
  <si>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</si>
  <si>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</si>
  <si>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</si>
  <si>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</si>
  <si>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</si>
  <si>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</si>
  <si>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</si>
  <si>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</si>
  <si>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</si>
  <si>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</si>
  <si>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</si>
  <si>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</si>
  <si>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</si>
  <si>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</si>
  <si>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</si>
  <si>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</si>
  <si>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</si>
  <si>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</si>
  <si>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</si>
  <si>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</si>
  <si>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</si>
  <si>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</si>
  <si>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</si>
  <si>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</si>
  <si>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</si>
  <si>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</si>
  <si>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</si>
  <si>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</si>
  <si>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</si>
  <si>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</si>
  <si>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</si>
  <si>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</si>
  <si>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</si>
  <si>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</si>
  <si>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</si>
  <si>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</si>
  <si>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</si>
  <si>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</si>
  <si>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</si>
  <si>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</si>
  <si>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</si>
  <si>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</si>
  <si>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</si>
  <si>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</si>
  <si>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</si>
  <si>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</si>
  <si>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</si>
  <si>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</si>
  <si>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</si>
  <si>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</si>
  <si>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</si>
  <si>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</si>
  <si>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</si>
  <si>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</si>
  <si>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</si>
  <si>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</si>
  <si>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</si>
  <si>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</si>
  <si>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</si>
  <si>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</si>
  <si>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</si>
  <si>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</si>
  <si>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</si>
  <si>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</si>
  <si>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</si>
  <si>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</si>
  <si>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</si>
  <si>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</si>
  <si>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</si>
  <si>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</si>
  <si>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</si>
  <si>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</si>
  <si>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</si>
  <si>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</si>
  <si>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</si>
  <si>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</si>
  <si>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</si>
  <si>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</si>
  <si>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</si>
  <si>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</si>
  <si>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</si>
  <si>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</si>
  <si>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</si>
  <si>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</si>
  <si>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</si>
  <si>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</si>
  <si>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</si>
  <si>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</si>
  <si>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</si>
  <si>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</si>
  <si>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</si>
  <si>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</si>
  <si>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</si>
  <si>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</si>
  <si>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</si>
  <si>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</si>
  <si>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</si>
  <si>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</si>
  <si>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</si>
  <si>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</si>
  <si>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</si>
  <si>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</si>
  <si>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</si>
  <si>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</si>
  <si>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</si>
  <si>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</si>
  <si>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</si>
  <si>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</si>
  <si>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</si>
  <si>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</si>
  <si>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</si>
  <si>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</si>
  <si>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</si>
  <si>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</si>
  <si>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</si>
  <si>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</si>
  <si>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</si>
  <si>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</si>
  <si>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</si>
  <si>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</si>
  <si>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</si>
  <si>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</si>
  <si>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</si>
  <si>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</si>
  <si>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</si>
  <si>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</si>
  <si>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</si>
  <si>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</si>
  <si>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</si>
  <si>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</si>
  <si>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</si>
  <si>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</si>
  <si>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</si>
  <si>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</si>
  <si>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</si>
  <si>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</si>
  <si>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</si>
  <si>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</si>
  <si>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</si>
  <si>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</si>
  <si>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</si>
  <si>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</si>
  <si>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</si>
  <si>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</si>
  <si>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</si>
  <si>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</si>
  <si>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</si>
  <si>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</si>
  <si>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</si>
  <si>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</si>
  <si>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</si>
  <si>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</si>
  <si>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</si>
  <si>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</si>
  <si>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</si>
  <si>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</si>
  <si>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</si>
  <si>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</si>
  <si>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</si>
  <si>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</si>
  <si>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</si>
  <si>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</si>
  <si>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</si>
  <si>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</si>
  <si>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</si>
  <si>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</si>
  <si>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</si>
  <si>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</si>
  <si>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</si>
  <si>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</si>
  <si>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</si>
  <si>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</si>
  <si>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</si>
  <si>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</si>
  <si>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</si>
  <si>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</si>
  <si>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</si>
  <si>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</si>
  <si>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</si>
  <si>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</si>
  <si>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</si>
  <si>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</si>
  <si>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</si>
  <si>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</si>
  <si>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</si>
  <si>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</si>
  <si>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</si>
  <si>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</si>
  <si>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</si>
  <si>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</si>
  <si>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</si>
  <si>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</si>
  <si>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</si>
  <si>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</si>
  <si>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</si>
  <si>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</si>
  <si>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</si>
  <si>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</si>
  <si>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</si>
  <si>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</si>
  <si>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</si>
  <si>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</si>
  <si>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</si>
  <si>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</si>
  <si>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</si>
  <si>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</si>
  <si>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</si>
  <si>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</si>
  <si>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</si>
  <si>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</si>
  <si>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</si>
  <si>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</si>
  <si>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</si>
  <si>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</si>
  <si>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</si>
  <si>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</si>
  <si>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</si>
  <si>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</si>
  <si>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</si>
  <si>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</si>
  <si>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</si>
  <si>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</si>
  <si>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</si>
  <si>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</si>
  <si>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</si>
  <si>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</si>
  <si>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</si>
  <si>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</si>
  <si>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</si>
  <si>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</si>
  <si>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</si>
  <si>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</si>
  <si>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</si>
  <si>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</si>
  <si>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</si>
  <si>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</si>
  <si>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</si>
  <si>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</si>
  <si>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</si>
  <si>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</si>
  <si>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</si>
  <si>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</si>
  <si>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</si>
  <si>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</si>
  <si>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</si>
  <si>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</si>
  <si>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</si>
  <si>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</si>
  <si>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</si>
  <si>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</si>
  <si>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</si>
  <si>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</si>
  <si>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</si>
  <si>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</si>
  <si>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</si>
  <si>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</si>
  <si>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</si>
  <si>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</si>
  <si>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</si>
  <si>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</si>
  <si>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</si>
  <si>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</si>
  <si>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</si>
  <si>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</si>
  <si>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</si>
  <si>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</si>
  <si>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</si>
  <si>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</si>
  <si>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</si>
  <si>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</si>
  <si>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</si>
  <si>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</si>
  <si>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</si>
  <si>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</si>
  <si>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</si>
  <si>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</si>
  <si>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</si>
  <si>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</si>
  <si>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</si>
  <si>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</si>
  <si>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</si>
  <si>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</si>
  <si>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</si>
  <si>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</si>
  <si>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</si>
  <si>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</si>
  <si>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</si>
  <si>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</si>
  <si>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</si>
  <si>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</si>
  <si>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</si>
  <si>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</si>
  <si>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</si>
  <si>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</si>
  <si>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</si>
  <si>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</si>
  <si>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</si>
  <si>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</si>
  <si>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</si>
  <si>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</si>
  <si>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</si>
  <si>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</si>
  <si>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</si>
  <si>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</si>
  <si>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</si>
  <si>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</si>
  <si>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</si>
  <si>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</si>
  <si>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</si>
  <si>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</si>
  <si>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</si>
  <si>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</si>
  <si>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</si>
  <si>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</si>
  <si>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</si>
  <si>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</si>
  <si>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</si>
  <si>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</si>
  <si>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</si>
  <si>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</si>
  <si>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</si>
  <si>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</si>
  <si>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</si>
  <si>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</si>
  <si>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</si>
  <si>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</si>
  <si>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</si>
  <si>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</si>
  <si>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</si>
  <si>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</si>
  <si>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</si>
  <si>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</si>
  <si>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</si>
  <si>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</si>
  <si>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</si>
  <si>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</si>
  <si>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</si>
  <si>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</si>
  <si>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</si>
  <si>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</si>
  <si>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</si>
  <si>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</si>
  <si>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</si>
  <si>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</si>
  <si>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</si>
  <si>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</si>
  <si>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</si>
  <si>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</si>
  <si>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</si>
  <si>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</si>
  <si>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</si>
  <si>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</si>
  <si>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</si>
  <si>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</si>
  <si>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</si>
  <si>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</si>
  <si>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</si>
  <si>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</si>
  <si>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</si>
  <si>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</si>
  <si>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</si>
  <si>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</si>
  <si>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</si>
  <si>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</si>
  <si>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</si>
  <si>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</si>
  <si>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</si>
  <si>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</si>
  <si>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</si>
  <si>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</si>
  <si>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</si>
  <si>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</si>
  <si>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</si>
  <si>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</si>
  <si>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</si>
  <si>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</si>
  <si>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</si>
  <si>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</si>
  <si>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</si>
  <si>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</si>
  <si>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</si>
  <si>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</si>
  <si>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</si>
  <si>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</si>
  <si>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</si>
  <si>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</si>
  <si>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</si>
  <si>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</si>
  <si>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</si>
  <si>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</si>
  <si>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</si>
  <si>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</si>
  <si>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</si>
  <si>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</si>
  <si>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</si>
  <si>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</si>
  <si>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</si>
  <si>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</si>
  <si>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</si>
  <si>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</si>
  <si>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</si>
  <si>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</si>
  <si>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</si>
  <si>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</si>
  <si>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</si>
  <si>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</si>
  <si>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</si>
  <si>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</si>
  <si>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</si>
  <si>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</si>
  <si>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</si>
  <si>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</si>
  <si>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</si>
  <si>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</si>
  <si>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</si>
  <si>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</si>
  <si>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</si>
  <si>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</si>
  <si>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</si>
  <si>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</si>
  <si>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</si>
  <si>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</si>
  <si>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</si>
  <si>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</si>
  <si>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</si>
  <si>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</si>
  <si>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</si>
  <si>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</si>
  <si>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</si>
  <si>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</si>
  <si>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</si>
  <si>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</si>
  <si>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</si>
  <si>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</si>
  <si>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</si>
  <si>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</si>
  <si>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</si>
  <si>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</si>
  <si>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</si>
  <si>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</si>
  <si>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</si>
  <si>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</si>
  <si>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</si>
  <si>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</si>
  <si>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</si>
  <si>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</si>
  <si>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</si>
  <si>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</si>
  <si>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</si>
  <si>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</si>
  <si>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</si>
  <si>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</si>
  <si>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</si>
  <si>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</si>
  <si>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</si>
  <si>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</si>
  <si>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</si>
  <si>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</si>
  <si>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</si>
  <si>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</si>
  <si>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</si>
  <si>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</si>
  <si>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</si>
  <si>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</si>
  <si>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</si>
  <si>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</si>
  <si>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</si>
  <si>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</si>
  <si>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</si>
  <si>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</si>
  <si>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</si>
  <si>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</si>
  <si>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</si>
  <si>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</si>
  <si>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</si>
  <si>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</si>
  <si>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</si>
  <si>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</si>
  <si>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</si>
  <si>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</si>
  <si>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</si>
  <si>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</si>
  <si>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</si>
  <si>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</si>
  <si>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</si>
  <si>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</si>
  <si>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</si>
  <si>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</si>
  <si>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</si>
  <si>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</si>
  <si>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</si>
  <si>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</si>
  <si>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</si>
  <si>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</si>
  <si>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</si>
  <si>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</si>
  <si>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</si>
  <si>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</si>
  <si>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</si>
  <si>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</si>
  <si>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</si>
  <si>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</si>
  <si>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</si>
  <si>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</si>
  <si>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</si>
  <si>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</si>
  <si>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</si>
  <si>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</si>
  <si>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</si>
  <si>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</si>
  <si>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</si>
  <si>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</si>
  <si>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</si>
  <si>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</si>
  <si>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</si>
  <si>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</si>
  <si>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</si>
  <si>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</si>
  <si>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</si>
  <si>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</si>
  <si>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</si>
  <si>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</si>
  <si>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</si>
  <si>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</si>
  <si>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</si>
  <si>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</si>
  <si>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</si>
  <si>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</si>
  <si>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</si>
  <si>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</si>
  <si>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</si>
  <si>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</si>
  <si>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</si>
  <si>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</si>
  <si>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</si>
  <si>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</si>
  <si>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</si>
  <si>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</si>
  <si>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</si>
  <si>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</si>
  <si>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</si>
  <si>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</si>
  <si>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</si>
  <si>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</si>
  <si>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</si>
  <si>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</si>
  <si>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</si>
  <si>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</si>
  <si>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</si>
  <si>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</si>
  <si>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</si>
  <si>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</si>
  <si>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</si>
  <si>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</si>
  <si>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</si>
  <si>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</si>
  <si>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</si>
  <si>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</si>
  <si>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</si>
  <si>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</si>
  <si>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</si>
  <si>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</si>
  <si>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</si>
  <si>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</si>
  <si>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</si>
  <si>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</si>
  <si>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</si>
  <si>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</si>
  <si>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</si>
  <si>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</si>
  <si>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</si>
  <si>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</si>
  <si>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</si>
  <si>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</si>
  <si>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</si>
  <si>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</si>
  <si>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</si>
  <si>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</si>
  <si>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</si>
  <si>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</si>
  <si>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</si>
  <si>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</si>
  <si>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</si>
  <si>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</si>
  <si>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</si>
  <si>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</si>
  <si>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</si>
  <si>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</si>
  <si>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</si>
  <si>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</si>
  <si>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</si>
  <si>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</si>
  <si>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</si>
  <si>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</si>
  <si>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</si>
  <si>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</si>
  <si>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</si>
  <si>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</si>
  <si>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</si>
  <si>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</si>
  <si>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</si>
  <si>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</si>
  <si>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</si>
  <si>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</si>
  <si>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</si>
  <si>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</si>
  <si>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</si>
  <si>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</si>
  <si>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</si>
  <si>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</si>
  <si>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</si>
  <si>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</si>
  <si>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</si>
  <si>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</si>
  <si>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</si>
  <si>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</si>
  <si>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</si>
  <si>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</si>
  <si>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</si>
  <si>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</si>
  <si>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</si>
  <si>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</si>
  <si>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</si>
  <si>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</si>
  <si>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</si>
  <si>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</si>
  <si>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</si>
  <si>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</si>
  <si>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</si>
  <si>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</si>
  <si>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</si>
  <si>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</si>
  <si>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</si>
  <si>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</si>
  <si>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</si>
  <si>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</si>
  <si>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</si>
  <si>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</si>
  <si>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</si>
  <si>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</si>
  <si>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</si>
  <si>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</si>
  <si>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</si>
  <si>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</si>
  <si>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</si>
  <si>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</si>
  <si>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</si>
  <si>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</si>
  <si>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</si>
  <si>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</si>
  <si>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</si>
  <si>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</si>
  <si>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</si>
  <si>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</si>
  <si>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</si>
  <si>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</si>
  <si>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</si>
  <si>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</si>
  <si>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</si>
  <si>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</si>
  <si>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</si>
  <si>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</si>
  <si>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</si>
  <si>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</si>
  <si>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</si>
  <si>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</si>
  <si>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</si>
  <si>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</si>
  <si>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</si>
  <si>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</si>
  <si>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</si>
  <si>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</si>
  <si>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</si>
  <si>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</si>
  <si>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</si>
  <si>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</si>
  <si>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</si>
  <si>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</si>
  <si>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</si>
  <si>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</si>
  <si>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</si>
  <si>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</si>
  <si>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</si>
  <si>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</si>
  <si>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</si>
  <si>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</si>
  <si>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</si>
  <si>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</si>
  <si>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</si>
  <si>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</si>
  <si>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</si>
  <si>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</si>
  <si>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</si>
  <si>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</si>
  <si>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</si>
  <si>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</si>
  <si>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</si>
  <si>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</si>
  <si>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</si>
  <si>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</si>
  <si>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</si>
  <si>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</si>
  <si>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</si>
  <si>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</si>
  <si>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</si>
  <si>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</si>
  <si>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</si>
  <si>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</si>
  <si>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</si>
  <si>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</si>
  <si>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</si>
  <si>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</si>
  <si>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</si>
  <si>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</si>
  <si>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</si>
  <si>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</si>
  <si>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</si>
  <si>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</si>
  <si>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</si>
  <si>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</si>
  <si>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</si>
  <si>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</si>
  <si>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</si>
  <si>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</si>
  <si>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</si>
  <si>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</si>
  <si>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</si>
  <si>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</si>
  <si>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</si>
  <si>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</si>
  <si>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</si>
  <si>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</si>
  <si>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</si>
  <si>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</si>
  <si>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</si>
  <si>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</si>
  <si>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</si>
  <si>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</si>
  <si>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</si>
  <si>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</si>
  <si>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</si>
  <si>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</si>
  <si>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</si>
  <si>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</si>
  <si>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</si>
  <si>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</si>
  <si>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</si>
  <si>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</si>
  <si>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</si>
  <si>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</si>
  <si>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</si>
  <si>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</si>
  <si>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</si>
  <si>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</si>
  <si>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</si>
  <si>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</si>
  <si>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</si>
  <si>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</si>
  <si>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</si>
  <si>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</si>
  <si>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</si>
  <si>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</si>
  <si>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</si>
  <si>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</si>
  <si>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</si>
  <si>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</si>
  <si>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</si>
  <si>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</si>
  <si>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</si>
  <si>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</si>
  <si>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</si>
  <si>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</si>
  <si>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</si>
  <si>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</si>
  <si>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</si>
  <si>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</si>
  <si>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</si>
  <si>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</si>
  <si>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</si>
  <si>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</si>
  <si>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</si>
  <si>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</si>
  <si>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</si>
  <si>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</si>
  <si>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</si>
  <si>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</si>
  <si>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</si>
  <si>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</si>
  <si>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</si>
  <si>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</si>
  <si>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</si>
  <si>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</si>
  <si>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</si>
  <si>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</si>
  <si>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</si>
  <si>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</si>
  <si>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</si>
  <si>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</si>
  <si>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</si>
  <si>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</si>
  <si>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</si>
  <si>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</si>
  <si>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</si>
  <si>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</si>
  <si>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</si>
  <si>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</si>
  <si>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</si>
  <si>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</si>
  <si>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</si>
  <si>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</si>
  <si>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</si>
  <si>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</si>
  <si>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</si>
  <si>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</si>
  <si>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</si>
  <si>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</si>
  <si>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</si>
  <si>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</si>
  <si>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</si>
  <si>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</si>
  <si>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</si>
  <si>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</si>
  <si>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</si>
  <si>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</si>
  <si>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</si>
  <si>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</si>
  <si>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</si>
  <si>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</si>
  <si>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</si>
  <si>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</si>
  <si>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</si>
  <si>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</si>
  <si>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</si>
  <si>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</si>
  <si>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</si>
  <si>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</si>
  <si>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</si>
  <si>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</si>
  <si>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</si>
  <si>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</si>
  <si>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</si>
  <si>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</si>
  <si>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</si>
  <si>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</si>
  <si>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</si>
  <si>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</si>
  <si>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</si>
  <si>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</si>
  <si>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</si>
  <si>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</si>
  <si>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</si>
  <si>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</si>
  <si>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</si>
  <si>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</si>
  <si>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</si>
  <si>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</si>
  <si>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</si>
  <si>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</si>
  <si>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</si>
  <si>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</si>
  <si>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</si>
  <si>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</si>
  <si>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</si>
  <si>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</si>
  <si>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</si>
  <si>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</si>
  <si>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</si>
  <si>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</si>
  <si>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</si>
  <si>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</si>
  <si>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</si>
  <si>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</si>
  <si>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</si>
  <si>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</si>
  <si>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</si>
  <si>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</si>
  <si>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</si>
  <si>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</si>
  <si>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</si>
  <si>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</si>
  <si>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</si>
  <si>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</si>
  <si>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</si>
  <si>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</si>
  <si>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</si>
  <si>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</si>
  <si>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</si>
  <si>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</si>
  <si>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</si>
  <si>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</si>
  <si>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</si>
  <si>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</si>
  <si>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</si>
  <si>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</si>
  <si>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</si>
  <si>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</si>
  <si>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</si>
  <si>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</si>
  <si>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</si>
  <si>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</si>
  <si>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</si>
  <si>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</si>
  <si>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</si>
  <si>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</si>
  <si>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</si>
  <si>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</si>
  <si>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</si>
  <si>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</si>
  <si>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</si>
  <si>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</si>
  <si>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</si>
  <si>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</si>
  <si>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</si>
  <si>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</si>
  <si>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</si>
  <si>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</si>
  <si>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</si>
  <si>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</si>
  <si>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</si>
  <si>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</si>
  <si>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</si>
  <si>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</si>
  <si>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</si>
  <si>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</si>
  <si>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</si>
  <si>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</si>
  <si>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</si>
  <si>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</si>
  <si>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</si>
  <si>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</si>
  <si>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</si>
  <si>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</si>
  <si>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</si>
  <si>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</si>
  <si>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</si>
  <si>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</si>
  <si>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</si>
  <si>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</si>
  <si>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</si>
  <si>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</si>
  <si>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</si>
  <si>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</si>
  <si>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</si>
  <si>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</si>
  <si>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</si>
  <si>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</si>
  <si>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</si>
  <si>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</si>
  <si>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</si>
  <si>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</si>
  <si>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</si>
  <si>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</si>
  <si>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</si>
  <si>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</si>
  <si>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</si>
  <si>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</si>
  <si>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</si>
  <si>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</si>
  <si>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</si>
  <si>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</si>
  <si>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</si>
  <si>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</si>
  <si>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</si>
  <si>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</si>
  <si>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</si>
  <si>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</si>
  <si>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</si>
  <si>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</si>
  <si>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</si>
  <si>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</si>
  <si>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</si>
  <si>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</si>
  <si>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</si>
  <si>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</si>
  <si>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</si>
  <si>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</si>
  <si>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</si>
  <si>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</si>
  <si>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</si>
  <si>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</si>
  <si>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</si>
  <si>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</si>
  <si>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</si>
  <si>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</si>
  <si>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</si>
  <si>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</si>
  <si>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</si>
  <si>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</si>
  <si>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</si>
  <si>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</si>
  <si>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</si>
  <si>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</si>
  <si>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</si>
  <si>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</si>
  <si>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</si>
  <si>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</si>
  <si>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</si>
  <si>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</si>
  <si>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</si>
  <si>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</si>
  <si>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</si>
  <si>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</si>
  <si>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</si>
  <si>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</si>
  <si>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</si>
  <si>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</si>
  <si>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</si>
  <si>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</si>
  <si>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</si>
  <si>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</si>
  <si>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</si>
  <si>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</si>
  <si>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</si>
  <si>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</si>
  <si>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</si>
  <si>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</si>
  <si>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</si>
  <si>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</si>
  <si>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</si>
  <si>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</si>
  <si>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</si>
  <si>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</si>
  <si>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</si>
  <si>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</si>
  <si>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</si>
  <si>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</si>
  <si>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</si>
  <si>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</si>
  <si>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</si>
  <si>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</si>
  <si>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</si>
  <si>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</si>
  <si>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</si>
  <si>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</si>
  <si>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</si>
  <si>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</si>
  <si>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</si>
  <si>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</si>
  <si>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</si>
  <si>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</si>
  <si>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</si>
  <si>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</si>
  <si>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</si>
  <si>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</si>
  <si>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</si>
  <si>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</si>
  <si>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</si>
  <si>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</si>
  <si>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</si>
  <si>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</si>
  <si>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</si>
  <si>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</si>
  <si>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</si>
  <si>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</si>
  <si>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</si>
  <si>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</si>
  <si>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</si>
  <si>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</si>
  <si>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</si>
  <si>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</si>
  <si>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</si>
  <si>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</si>
  <si>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</si>
  <si>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</si>
  <si>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</si>
  <si>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</si>
  <si>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</si>
  <si>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</si>
  <si>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</si>
  <si>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</si>
  <si>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</si>
  <si>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</si>
  <si>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</si>
  <si>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</si>
  <si>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</si>
  <si>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</si>
  <si>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</si>
  <si>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</si>
  <si>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</si>
  <si>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</si>
  <si>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</si>
  <si>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</si>
  <si>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</si>
  <si>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</si>
  <si>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</si>
  <si>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</si>
  <si>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</si>
  <si>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</si>
  <si>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</si>
  <si>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</si>
  <si>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</si>
  <si>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</si>
  <si>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</si>
  <si>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</si>
  <si>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</si>
  <si>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</si>
  <si>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</si>
  <si>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</si>
  <si>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</si>
  <si>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</si>
  <si>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</si>
  <si>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</si>
  <si>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</si>
  <si>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</si>
  <si>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</si>
  <si>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</si>
  <si>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</si>
  <si>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</si>
  <si>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</si>
  <si>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</si>
  <si>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</si>
  <si>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</si>
  <si>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</si>
  <si>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</si>
  <si>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</si>
  <si>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</si>
  <si>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</si>
  <si>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</si>
  <si>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</si>
  <si>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</si>
  <si>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</si>
  <si>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</si>
  <si>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</si>
  <si>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</si>
  <si>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</si>
  <si>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</si>
  <si>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</si>
  <si>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</si>
  <si>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</si>
  <si>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</si>
  <si>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</si>
  <si>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</si>
  <si>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</si>
  <si>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</si>
  <si>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</si>
  <si>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</si>
  <si>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</si>
  <si>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</si>
  <si>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</si>
  <si>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</si>
  <si>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</si>
  <si>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</si>
  <si>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</si>
  <si>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</si>
  <si>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</si>
  <si>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</si>
  <si>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</si>
  <si>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</si>
  <si>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</si>
  <si>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</si>
  <si>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</si>
  <si>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</si>
  <si>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</si>
  <si>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</si>
  <si>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</si>
  <si>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</si>
  <si>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</si>
  <si>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</si>
  <si>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</si>
  <si>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</si>
  <si>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</si>
  <si>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</si>
  <si>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</si>
  <si>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</si>
  <si>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</si>
  <si>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</si>
  <si>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</si>
  <si>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</si>
  <si>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</si>
  <si>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</si>
  <si>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</si>
  <si>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</si>
  <si>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</si>
  <si>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</si>
  <si>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</si>
  <si>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</si>
  <si>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</si>
  <si>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</si>
  <si>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</si>
  <si>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</si>
  <si>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</si>
  <si>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</si>
  <si>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</si>
  <si>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</si>
  <si>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</si>
  <si>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</si>
  <si>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</si>
  <si>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</si>
  <si>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</si>
  <si>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</si>
  <si>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</si>
  <si>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</si>
  <si>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</si>
  <si>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</si>
  <si>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</si>
  <si>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</si>
  <si>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</si>
  <si>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</si>
  <si>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</si>
  <si>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</si>
  <si>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</si>
  <si>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</si>
  <si>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</si>
  <si>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</si>
  <si>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</si>
  <si>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</si>
  <si>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</si>
  <si>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</si>
  <si>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</si>
  <si>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</si>
  <si>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</si>
  <si>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</si>
  <si>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</si>
  <si>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</si>
  <si>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</si>
  <si>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</si>
  <si>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</si>
  <si>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</si>
  <si>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</si>
  <si>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</si>
  <si>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</si>
  <si>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</si>
  <si>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</si>
  <si>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</si>
  <si>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</si>
  <si>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</si>
  <si>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</si>
  <si>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</si>
  <si>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</si>
  <si>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</si>
  <si>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</si>
  <si>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</si>
  <si>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</si>
  <si>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</si>
  <si>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</si>
  <si>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</si>
  <si>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</si>
  <si>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</si>
  <si>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</si>
  <si>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</si>
  <si>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</si>
  <si>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</si>
  <si>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</si>
  <si>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</si>
  <si>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</si>
  <si>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</si>
  <si>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</si>
  <si>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</si>
  <si>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</si>
  <si>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</si>
  <si>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</si>
  <si>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</si>
  <si>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</si>
  <si>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</si>
  <si>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</si>
  <si>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</si>
  <si>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</si>
  <si>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</si>
  <si>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</si>
  <si>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</si>
  <si>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</si>
  <si>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</si>
  <si>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</si>
  <si>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</si>
  <si>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</si>
  <si>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</si>
  <si>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</si>
  <si>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</si>
  <si>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</si>
  <si>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</si>
  <si>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</si>
  <si>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</si>
  <si>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</si>
  <si>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</si>
  <si>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</si>
  <si>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</si>
  <si>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</si>
  <si>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</si>
  <si>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</si>
  <si>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</si>
  <si>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</si>
  <si>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</si>
  <si>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</si>
  <si>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</si>
  <si>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</si>
  <si>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</si>
  <si>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</si>
  <si>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</si>
  <si>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</si>
  <si>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</si>
  <si>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</si>
  <si>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</si>
  <si>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</si>
  <si>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</si>
  <si>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</si>
  <si>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</si>
  <si>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</si>
  <si>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</si>
  <si>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</si>
  <si>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</si>
  <si>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</si>
  <si>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</si>
  <si>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</si>
  <si>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</si>
  <si>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</si>
  <si>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</si>
  <si>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</si>
  <si>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</si>
  <si>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</si>
  <si>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</si>
  <si>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</si>
  <si>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</si>
  <si>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</si>
  <si>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</si>
  <si>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</si>
  <si>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</si>
  <si>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</si>
  <si>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</si>
  <si>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</si>
  <si>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</si>
  <si>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</si>
  <si>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</si>
  <si>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</si>
  <si>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</si>
  <si>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</si>
  <si>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</si>
  <si>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</si>
  <si>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</si>
  <si>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</si>
  <si>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</si>
  <si>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</si>
  <si>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</si>
  <si>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</si>
  <si>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</si>
  <si>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</si>
  <si>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</si>
  <si>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</si>
  <si>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</si>
  <si>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</si>
  <si>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</si>
  <si>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</si>
  <si>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</si>
  <si>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</si>
  <si>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</si>
  <si>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</si>
  <si>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</si>
  <si>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</si>
  <si>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</si>
  <si>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</si>
  <si>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</si>
  <si>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</si>
  <si>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</si>
  <si>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</si>
  <si>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</si>
  <si>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</si>
  <si>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</si>
  <si>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</si>
  <si>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</si>
  <si>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</si>
  <si>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</si>
  <si>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</si>
  <si>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</si>
  <si>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</si>
  <si>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</si>
  <si>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</si>
  <si>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</si>
  <si>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</si>
  <si>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</si>
  <si>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</si>
  <si>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</si>
  <si>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</si>
  <si>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</si>
  <si>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</si>
  <si>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</si>
  <si>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</si>
  <si>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</si>
  <si>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</si>
  <si>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</si>
  <si>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</si>
  <si>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</si>
  <si>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</si>
  <si>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</si>
  <si>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</si>
  <si>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</si>
  <si>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</si>
  <si>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</si>
  <si>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</si>
  <si>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</si>
  <si>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</si>
  <si>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</si>
  <si>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</si>
  <si>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</si>
  <si>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</si>
  <si>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</si>
  <si>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</si>
  <si>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</si>
  <si>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</si>
  <si>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</si>
  <si>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</si>
  <si>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</si>
  <si>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</si>
  <si>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</si>
  <si>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</si>
  <si>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</si>
  <si>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</si>
  <si>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</si>
  <si>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</si>
  <si>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</si>
  <si>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</si>
  <si>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</si>
  <si>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</si>
  <si>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</si>
  <si>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</si>
  <si>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</si>
  <si>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</si>
  <si>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</si>
  <si>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</si>
  <si>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</si>
  <si>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</si>
  <si>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</si>
  <si>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</si>
  <si>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</si>
  <si>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</si>
  <si>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</si>
  <si>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</si>
  <si>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</si>
  <si>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</si>
  <si>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</si>
  <si>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</si>
  <si>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</si>
  <si>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</si>
  <si>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</si>
  <si>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</si>
  <si>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</si>
  <si>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</si>
  <si>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</si>
  <si>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</si>
  <si>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</si>
  <si>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</si>
  <si>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</si>
  <si>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</si>
  <si>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</si>
  <si>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</si>
  <si>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</si>
  <si>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</si>
  <si>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</si>
  <si>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</si>
  <si>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</si>
  <si>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</si>
  <si>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</si>
  <si>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</si>
  <si>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</si>
  <si>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</si>
  <si>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</si>
  <si>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</si>
  <si>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</si>
  <si>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</si>
  <si>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</si>
  <si>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</si>
  <si>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</si>
  <si>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</si>
  <si>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</si>
  <si>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</si>
  <si>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</si>
  <si>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</si>
  <si>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</si>
  <si>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</si>
  <si>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</si>
  <si>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</si>
  <si>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</si>
  <si>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</si>
  <si>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</si>
  <si>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</si>
  <si>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</si>
  <si>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</si>
  <si>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</si>
  <si>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</si>
  <si>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</si>
  <si>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</si>
  <si>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</si>
  <si>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</si>
  <si>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</si>
  <si>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</si>
  <si>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</si>
  <si>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</si>
  <si>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</si>
  <si>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</si>
  <si>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</si>
  <si>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</si>
  <si>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</si>
  <si>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</si>
  <si>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</si>
  <si>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</si>
  <si>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</si>
  <si>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</si>
  <si>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</si>
  <si>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</si>
  <si>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</si>
  <si>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</si>
  <si>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</si>
  <si>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</si>
  <si>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</si>
  <si>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</si>
  <si>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</si>
  <si>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</si>
  <si>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</si>
  <si>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</si>
  <si>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</si>
  <si>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</si>
  <si>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</si>
  <si>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</si>
  <si>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</si>
  <si>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</si>
  <si>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</si>
  <si>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</si>
  <si>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</si>
  <si>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</si>
  <si>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</si>
  <si>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</si>
  <si>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</si>
  <si>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</si>
  <si>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</si>
  <si>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</si>
  <si>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</si>
  <si>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</si>
  <si>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</si>
  <si>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</si>
  <si>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</si>
  <si>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</si>
  <si>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</si>
  <si>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</si>
  <si>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</si>
  <si>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</si>
  <si>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</si>
  <si>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</si>
  <si>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</si>
  <si>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</si>
  <si>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</si>
  <si>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</si>
  <si>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</si>
  <si>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</si>
  <si>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</si>
  <si>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</si>
  <si>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</si>
  <si>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</si>
  <si>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</si>
  <si>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</si>
  <si>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</si>
  <si>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</si>
  <si>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</si>
  <si>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</si>
  <si>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</si>
  <si>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</si>
  <si>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</si>
  <si>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</si>
  <si>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</si>
  <si>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</si>
  <si>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</si>
  <si>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</si>
  <si>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</si>
  <si>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</si>
  <si>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</si>
  <si>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</si>
  <si>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</si>
  <si>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</si>
  <si>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</si>
  <si>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</si>
  <si>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</si>
  <si>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</si>
  <si>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</si>
  <si>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</si>
  <si>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</si>
  <si>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</si>
  <si>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</si>
  <si>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</si>
  <si>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</si>
  <si>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</si>
  <si>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</si>
  <si>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</si>
  <si>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</si>
  <si>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</si>
  <si>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</si>
  <si>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</si>
  <si>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</si>
  <si>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</si>
  <si>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</si>
  <si>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</si>
  <si>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</si>
  <si>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</si>
  <si>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</si>
  <si>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</si>
  <si>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</si>
  <si>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</si>
  <si>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</si>
  <si>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</si>
  <si>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</si>
  <si>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</si>
  <si>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</si>
  <si>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</si>
  <si>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</si>
  <si>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</si>
  <si>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</si>
  <si>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</si>
  <si>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</si>
  <si>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</si>
  <si>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</si>
  <si>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</si>
  <si>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</si>
  <si>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</si>
  <si>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</si>
  <si>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</si>
  <si>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</si>
  <si>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</si>
  <si>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</si>
  <si>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</si>
  <si>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</si>
  <si>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</si>
  <si>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</si>
  <si>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</si>
  <si>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</si>
  <si>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</si>
  <si>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</si>
  <si>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</si>
  <si>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</si>
  <si>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</si>
  <si>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</si>
  <si>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</si>
  <si>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</si>
  <si>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</si>
  <si>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</si>
  <si>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</si>
  <si>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</si>
  <si>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</si>
  <si>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</si>
  <si>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</si>
  <si>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</si>
  <si>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</si>
  <si>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</si>
  <si>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</si>
  <si>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</si>
  <si>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</si>
  <si>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</si>
  <si>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</si>
  <si>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</si>
  <si>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</si>
  <si>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</si>
  <si>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</si>
  <si>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</si>
  <si>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</si>
  <si>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</si>
  <si>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</si>
  <si>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</si>
  <si>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</si>
  <si>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</si>
  <si>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</si>
  <si>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</si>
  <si>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</si>
  <si>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</si>
  <si>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</si>
  <si>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</si>
  <si>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</si>
  <si>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</si>
  <si>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</si>
  <si>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</si>
  <si>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</si>
  <si>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</si>
  <si>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</si>
  <si>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</si>
  <si>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</si>
  <si>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</si>
  <si>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</si>
  <si>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</si>
  <si>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</si>
  <si>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</si>
  <si>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</si>
  <si>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</si>
  <si>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</si>
  <si>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</si>
  <si>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</si>
  <si>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</si>
  <si>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</si>
  <si>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</si>
  <si>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</si>
  <si>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</si>
  <si>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</si>
  <si>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</si>
  <si>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</si>
  <si>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</si>
  <si>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</si>
  <si>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</si>
  <si>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</si>
  <si>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</si>
  <si>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</si>
  <si>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</si>
  <si>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</si>
  <si>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</si>
  <si>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</si>
  <si>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</si>
  <si>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</si>
  <si>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</si>
  <si>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</si>
  <si>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</si>
  <si>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</si>
  <si>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</si>
  <si>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</si>
  <si>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</si>
  <si>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</si>
  <si>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</si>
  <si>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</si>
  <si>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</si>
  <si>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</si>
  <si>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</si>
  <si>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</si>
  <si>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</si>
  <si>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</si>
  <si>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</si>
  <si>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</si>
  <si>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</si>
  <si>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</si>
  <si>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</si>
  <si>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</si>
  <si>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</si>
  <si>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</si>
  <si>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</si>
  <si>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</si>
  <si>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</si>
  <si>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</si>
  <si>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</si>
  <si>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</si>
  <si>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</si>
  <si>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</si>
  <si>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</si>
  <si>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</si>
  <si>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</si>
  <si>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</si>
  <si>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</si>
  <si>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</si>
  <si>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</si>
  <si>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</si>
  <si>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</si>
  <si>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</si>
  <si>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</si>
  <si>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</si>
  <si>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</si>
  <si>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</si>
  <si>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</si>
  <si>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</si>
  <si>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</si>
  <si>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</si>
  <si>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</si>
  <si>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</si>
  <si>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</si>
  <si>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</si>
  <si>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</si>
  <si>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</si>
  <si>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</si>
  <si>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</si>
  <si>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</si>
  <si>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</si>
  <si>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</si>
  <si>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</si>
  <si>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</si>
  <si>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</si>
  <si>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</si>
  <si>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</si>
  <si>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</si>
  <si>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</si>
  <si>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</si>
  <si>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</si>
  <si>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</si>
  <si>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</si>
  <si>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</si>
  <si>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</si>
  <si>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</si>
  <si>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</si>
  <si>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</si>
  <si>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</si>
  <si>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</si>
  <si>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</si>
  <si>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</si>
  <si>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</si>
  <si>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</si>
  <si>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</si>
  <si>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</si>
  <si>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</si>
  <si>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</si>
  <si>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</si>
  <si>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</si>
  <si>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</si>
  <si>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</si>
  <si>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</si>
  <si>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</si>
  <si>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</si>
  <si>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</si>
  <si>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</si>
  <si>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</si>
  <si>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</si>
  <si>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</si>
  <si>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</si>
  <si>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</si>
  <si>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</si>
  <si>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</si>
  <si>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</si>
  <si>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</si>
  <si>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</si>
  <si>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</si>
  <si>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</si>
  <si>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</si>
  <si>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</si>
  <si>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</si>
  <si>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</si>
  <si>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</si>
  <si>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</si>
  <si>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</si>
  <si>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</si>
  <si>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</si>
  <si>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</si>
  <si>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</si>
  <si>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</si>
  <si>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</si>
  <si>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</si>
  <si>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</si>
  <si>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</si>
  <si>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</si>
  <si>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</si>
  <si>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</si>
  <si>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</si>
  <si>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</si>
  <si>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</si>
  <si>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</si>
  <si>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</si>
  <si>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</si>
  <si>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</si>
  <si>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</si>
  <si>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</si>
  <si>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</si>
  <si>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</si>
  <si>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</si>
  <si>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</si>
  <si>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</si>
  <si>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</si>
  <si>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</si>
  <si>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</si>
  <si>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</si>
  <si>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</si>
  <si>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</si>
  <si>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</si>
  <si>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</si>
  <si>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</si>
  <si>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</si>
  <si>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</si>
  <si>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</si>
  <si>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</si>
  <si>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</si>
  <si>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</si>
  <si>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</si>
  <si>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</si>
  <si>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</si>
  <si>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</si>
  <si>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</si>
  <si>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</si>
  <si>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</si>
  <si>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</si>
  <si>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</si>
  <si>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</si>
  <si>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</si>
  <si>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</si>
  <si>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</si>
  <si>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</si>
  <si>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</si>
  <si>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</si>
  <si>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</si>
  <si>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</si>
  <si>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</si>
  <si>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</si>
  <si>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</si>
  <si>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</si>
  <si>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</si>
  <si>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</si>
  <si>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</si>
  <si>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</si>
  <si>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</si>
  <si>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</si>
  <si>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</si>
  <si>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</si>
  <si>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</si>
  <si>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</si>
  <si>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</si>
  <si>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</si>
  <si>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</si>
  <si>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</si>
  <si>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</si>
  <si>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</si>
  <si>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</si>
  <si>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</si>
  <si>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</si>
  <si>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</si>
  <si>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</si>
  <si>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</si>
  <si>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</si>
  <si>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</si>
  <si>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</si>
  <si>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</si>
  <si>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</si>
  <si>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</si>
  <si>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</si>
  <si>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</si>
  <si>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</si>
  <si>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</si>
  <si>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</si>
  <si>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</si>
  <si>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</si>
  <si>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</si>
  <si>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</si>
  <si>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</si>
  <si>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</si>
  <si>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</si>
  <si>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</si>
  <si>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</si>
  <si>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</si>
  <si>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</si>
  <si>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</si>
  <si>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</si>
  <si>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</si>
  <si>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</si>
  <si>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</si>
  <si>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</si>
  <si>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</si>
  <si>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</si>
  <si>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</si>
  <si>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</si>
  <si>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</si>
  <si>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</si>
  <si>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</si>
  <si>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</si>
  <si>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</si>
  <si>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</si>
  <si>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</si>
  <si>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</si>
  <si>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</si>
  <si>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</si>
  <si>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</si>
  <si>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</si>
  <si>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</si>
  <si>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</si>
  <si>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</si>
  <si>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</si>
  <si>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</si>
  <si>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</si>
  <si>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</si>
  <si>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</si>
  <si>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</si>
  <si>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</si>
  <si>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</si>
  <si>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</si>
  <si>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</si>
  <si>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</si>
  <si>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</si>
  <si>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</si>
  <si>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</si>
  <si>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</si>
  <si>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</si>
  <si>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</si>
  <si>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</si>
  <si>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</si>
  <si>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</si>
  <si>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</si>
  <si>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</si>
  <si>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</si>
  <si>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</si>
  <si>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</si>
  <si>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</si>
  <si>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</si>
  <si>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</si>
  <si>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</si>
  <si>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</si>
  <si>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</si>
  <si>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</si>
  <si>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</si>
  <si>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</si>
  <si>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</si>
  <si>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</si>
  <si>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</si>
  <si>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</si>
  <si>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</si>
  <si>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</si>
  <si>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</si>
  <si>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</si>
  <si>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</si>
  <si>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</si>
  <si>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</si>
  <si>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</si>
  <si>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</si>
  <si>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</si>
  <si>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</si>
  <si>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</si>
  <si>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</si>
  <si>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</si>
  <si>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</si>
  <si>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</si>
  <si>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</si>
  <si>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</si>
  <si>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</si>
  <si>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</si>
  <si>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</si>
  <si>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</si>
  <si>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</si>
  <si>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</si>
  <si>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</si>
  <si>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</si>
  <si>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</si>
  <si>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</si>
  <si>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</si>
  <si>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</si>
  <si>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</si>
  <si>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</si>
  <si>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</si>
  <si>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</si>
  <si>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</si>
  <si>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</si>
  <si>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</si>
  <si>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</si>
  <si>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</si>
  <si>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</si>
  <si>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</si>
  <si>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</si>
  <si>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</si>
  <si>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</si>
  <si>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</si>
  <si>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</si>
  <si>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</si>
  <si>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</si>
  <si>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</si>
  <si>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</si>
  <si>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</si>
  <si>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</si>
  <si>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</si>
  <si>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</si>
  <si>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</si>
  <si>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</si>
  <si>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</si>
  <si>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</si>
  <si>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</si>
  <si>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</si>
  <si>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</si>
  <si>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</si>
  <si>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</si>
  <si>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</si>
  <si>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</si>
  <si>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</si>
  <si>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</si>
  <si>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</si>
  <si>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</si>
  <si>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</si>
  <si>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</si>
  <si>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</si>
  <si>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</si>
  <si>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</si>
  <si>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</si>
  <si>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</si>
  <si>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</si>
  <si>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</si>
  <si>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</si>
  <si>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</si>
  <si>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</si>
  <si>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</si>
  <si>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</si>
  <si>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</si>
  <si>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</si>
  <si>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</si>
  <si>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</si>
  <si>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</si>
  <si>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</si>
  <si>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</si>
  <si>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</si>
  <si>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</si>
  <si>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</si>
  <si>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</si>
  <si>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</si>
  <si>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</si>
  <si>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</si>
  <si>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</si>
  <si>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</si>
  <si>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</si>
  <si>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</si>
  <si>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</si>
  <si>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</si>
  <si>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</si>
  <si>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</si>
  <si>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</si>
  <si>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</si>
  <si>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</si>
  <si>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</si>
  <si>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</si>
  <si>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</si>
  <si>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</si>
  <si>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</si>
  <si>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</si>
  <si>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</si>
  <si>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</si>
  <si>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</si>
  <si>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</si>
  <si>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</si>
  <si>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</si>
  <si>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</si>
  <si>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</si>
  <si>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</si>
  <si>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</si>
  <si>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</si>
  <si>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</si>
  <si>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</si>
  <si>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</si>
  <si>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</si>
  <si>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</si>
  <si>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</si>
  <si>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</si>
  <si>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</si>
  <si>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</si>
  <si>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</si>
  <si>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</si>
  <si>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</si>
  <si>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</si>
  <si>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</si>
  <si>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</si>
  <si>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</si>
  <si>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</si>
  <si>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</si>
  <si>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</si>
  <si>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</si>
  <si>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</si>
  <si>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</si>
  <si>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</si>
  <si>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</si>
  <si>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</si>
  <si>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</si>
  <si>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</si>
  <si>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</si>
  <si>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</si>
  <si>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</si>
  <si>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</si>
  <si>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</si>
  <si>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</si>
  <si>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</si>
  <si>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</si>
  <si>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</si>
  <si>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</si>
  <si>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</si>
  <si>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</si>
  <si>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</si>
  <si>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</si>
  <si>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</si>
  <si>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</si>
  <si>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</si>
  <si>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</si>
  <si>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</si>
  <si>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</si>
  <si>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</si>
  <si>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</si>
  <si>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</si>
  <si>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</si>
  <si>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</si>
  <si>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</si>
  <si>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</si>
  <si>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</si>
  <si>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</si>
  <si>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</si>
  <si>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</si>
  <si>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</si>
  <si>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</si>
  <si>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</si>
  <si>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</si>
  <si>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</si>
  <si>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</si>
  <si>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</si>
  <si>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</si>
  <si>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</si>
  <si>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</si>
  <si>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</si>
  <si>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</si>
  <si>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</si>
  <si>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</si>
  <si>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</si>
  <si>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</si>
  <si>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</si>
  <si>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</si>
  <si>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</si>
  <si>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</si>
  <si>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</si>
  <si>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</si>
  <si>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</si>
  <si>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</si>
  <si>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</si>
  <si>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</si>
  <si>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</si>
  <si>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</si>
  <si>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</si>
  <si>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</si>
  <si>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</si>
  <si>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</si>
  <si>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</si>
  <si>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</si>
  <si>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</si>
  <si>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</si>
  <si>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</si>
  <si>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</si>
  <si>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</si>
  <si>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</si>
  <si>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</si>
  <si>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</si>
  <si>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</si>
  <si>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</si>
  <si>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</si>
  <si>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</si>
  <si>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</si>
  <si>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</si>
  <si>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</si>
  <si>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</si>
  <si>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</si>
  <si>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</si>
  <si>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</si>
  <si>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</si>
  <si>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</si>
  <si>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</si>
  <si>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</si>
  <si>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</si>
  <si>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</si>
  <si>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</si>
  <si>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</si>
  <si>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</si>
  <si>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</si>
  <si>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</si>
  <si>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</si>
  <si>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</si>
  <si>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</si>
  <si>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</si>
  <si>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</si>
  <si>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</si>
  <si>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</si>
  <si>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</si>
  <si>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</si>
  <si>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</si>
  <si>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</si>
  <si>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</si>
  <si>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</si>
  <si>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</si>
  <si>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</si>
  <si>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</si>
  <si>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</si>
  <si>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</si>
  <si>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</si>
  <si>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</si>
  <si>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</si>
  <si>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</si>
  <si>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</si>
  <si>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</si>
  <si>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</si>
  <si>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</si>
  <si>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</si>
  <si>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</si>
  <si>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</si>
  <si>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</si>
  <si>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</si>
  <si>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</si>
  <si>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</si>
  <si>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</si>
  <si>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</si>
  <si>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</si>
  <si>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</si>
  <si>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</si>
  <si>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</si>
  <si>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</si>
  <si>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</si>
  <si>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</si>
  <si>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</si>
  <si>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</si>
  <si>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</si>
  <si>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</si>
  <si>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</si>
  <si>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</si>
  <si>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</si>
  <si>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</si>
  <si>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</si>
  <si>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</si>
  <si>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</si>
  <si>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</si>
  <si>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</si>
  <si>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</si>
  <si>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</si>
  <si>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</si>
  <si>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</si>
  <si>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</si>
  <si>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</si>
  <si>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</si>
  <si>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</si>
  <si>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</si>
  <si>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</si>
  <si>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</si>
  <si>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</si>
  <si>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</si>
  <si>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</si>
  <si>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</si>
  <si>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</si>
  <si>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</si>
  <si>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</si>
  <si>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</si>
  <si>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</si>
  <si>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</si>
  <si>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</si>
  <si>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</si>
  <si>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</si>
  <si>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</si>
  <si>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</si>
  <si>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</si>
  <si>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</si>
  <si>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</si>
  <si>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</si>
  <si>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</si>
  <si>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</si>
  <si>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</si>
  <si>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</si>
  <si>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</si>
  <si>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</si>
  <si>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</si>
  <si>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</si>
  <si>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</si>
  <si>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</si>
  <si>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</si>
  <si>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</si>
  <si>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</si>
  <si>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</si>
  <si>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</si>
  <si>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</si>
  <si>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</si>
  <si>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</si>
  <si>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</si>
  <si>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</si>
  <si>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</si>
  <si>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</si>
  <si>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</si>
  <si>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</si>
  <si>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</si>
  <si>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</si>
  <si>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</si>
  <si>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</si>
  <si>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</si>
  <si>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</si>
  <si>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</si>
  <si>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</si>
  <si>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</si>
  <si>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</si>
  <si>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</si>
  <si>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</si>
  <si>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</si>
  <si>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</si>
  <si>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</si>
  <si>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</si>
  <si>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</si>
  <si>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</si>
  <si>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</si>
  <si>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</si>
  <si>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</si>
  <si>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</si>
  <si>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</si>
  <si>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</si>
  <si>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</si>
  <si>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</si>
  <si>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</si>
  <si>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</si>
  <si>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</si>
  <si>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</si>
  <si>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</si>
  <si>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</si>
  <si>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</si>
  <si>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</si>
  <si>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</si>
  <si>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</si>
  <si>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</si>
  <si>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</si>
  <si>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</si>
  <si>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</si>
  <si>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</si>
  <si>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</si>
  <si>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</si>
  <si>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</si>
  <si>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</si>
  <si>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</si>
  <si>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</si>
  <si>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</si>
  <si>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</si>
  <si>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</si>
  <si>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</si>
  <si>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</si>
  <si>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</si>
  <si>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</si>
  <si>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</si>
  <si>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</si>
  <si>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</si>
  <si>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</si>
  <si>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</si>
  <si>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</si>
  <si>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</si>
  <si>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</si>
  <si>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</si>
  <si>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</si>
  <si>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</si>
  <si>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</si>
  <si>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</si>
  <si>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</si>
  <si>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</si>
  <si>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</si>
  <si>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</si>
  <si>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</si>
  <si>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</si>
  <si>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</si>
  <si>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</si>
  <si>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</si>
  <si>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</si>
  <si>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</si>
  <si>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</si>
  <si>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</si>
  <si>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</si>
  <si>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</si>
  <si>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</si>
  <si>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</si>
  <si>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</si>
  <si>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</si>
  <si>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</si>
  <si>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</si>
  <si>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</si>
  <si>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</si>
  <si>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</si>
  <si>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</si>
  <si>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</si>
  <si>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</si>
  <si>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</si>
  <si>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</si>
  <si>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</si>
  <si>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</si>
  <si>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</si>
  <si>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</si>
  <si>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</si>
  <si>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</si>
  <si>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</si>
  <si>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</si>
  <si>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</si>
  <si>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</si>
  <si>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</si>
  <si>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</si>
  <si>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</si>
  <si>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</si>
  <si>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</si>
  <si>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</si>
  <si>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</si>
  <si>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</si>
  <si>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</si>
  <si>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</si>
  <si>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</si>
  <si>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</si>
  <si>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</si>
  <si>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</si>
  <si>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</si>
  <si>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</si>
  <si>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</si>
  <si>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</si>
  <si>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</si>
  <si>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</si>
  <si>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</si>
  <si>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</si>
  <si>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</si>
  <si>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</si>
  <si>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</si>
  <si>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</si>
  <si>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</si>
  <si>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</si>
  <si>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</si>
  <si>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</si>
  <si>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</si>
  <si>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</si>
  <si>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</si>
  <si>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</si>
  <si>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</si>
  <si>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</si>
  <si>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</si>
  <si>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</si>
  <si>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</si>
  <si>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</si>
  <si>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</si>
  <si>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</si>
  <si>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</si>
  <si>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</si>
  <si>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</si>
  <si>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</si>
  <si>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</si>
  <si>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</si>
  <si>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</si>
  <si>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</si>
  <si>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</si>
  <si>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</si>
  <si>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</si>
  <si>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</si>
  <si>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</si>
  <si>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</si>
  <si>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</si>
  <si>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</si>
  <si>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</si>
  <si>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</si>
  <si>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</si>
  <si>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</si>
  <si>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</si>
  <si>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</si>
  <si>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</si>
  <si>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</si>
  <si>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</si>
  <si>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</si>
  <si>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</si>
  <si>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</si>
  <si>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</si>
  <si>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</si>
  <si>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</si>
  <si>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</si>
  <si>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</si>
  <si>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</si>
  <si>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</si>
  <si>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</si>
  <si>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</si>
  <si>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</si>
  <si>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</si>
  <si>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</si>
  <si>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</si>
  <si>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</si>
  <si>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</si>
  <si>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</si>
  <si>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</si>
  <si>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</si>
  <si>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</si>
  <si>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</si>
  <si>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</si>
  <si>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</si>
  <si>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</si>
  <si>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</si>
  <si>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</si>
  <si>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</si>
  <si>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</si>
  <si>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</si>
  <si>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</si>
  <si>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</si>
  <si>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</si>
  <si>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</si>
  <si>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</si>
  <si>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</si>
  <si>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</si>
  <si>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</si>
  <si>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</si>
  <si>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</si>
  <si>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</si>
  <si>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</si>
  <si>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</si>
  <si>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</si>
  <si>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</si>
  <si>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</si>
  <si>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</si>
  <si>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</si>
  <si>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</si>
  <si>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</si>
  <si>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</si>
  <si>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</si>
  <si>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</si>
  <si>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</si>
  <si>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</si>
  <si>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</si>
  <si>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</si>
  <si>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</si>
  <si>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</si>
  <si>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</si>
  <si>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</si>
  <si>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</si>
  <si>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</si>
  <si>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</si>
  <si>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</si>
  <si>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</si>
  <si>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</si>
  <si>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</si>
  <si>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</si>
  <si>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</si>
  <si>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</si>
  <si>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</si>
  <si>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</si>
  <si>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</si>
  <si>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</si>
  <si>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</si>
  <si>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</si>
  <si>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</si>
  <si>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</si>
  <si>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</si>
  <si>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</si>
  <si>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</si>
  <si>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</si>
  <si>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</si>
  <si>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</si>
  <si>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</si>
  <si>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</si>
  <si>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</si>
  <si>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</si>
  <si>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</si>
  <si>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</si>
  <si>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</si>
  <si>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</si>
  <si>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</si>
  <si>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</si>
  <si>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</si>
  <si>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</si>
  <si>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</si>
  <si>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</si>
  <si>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</si>
  <si>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</si>
  <si>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</si>
  <si>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</si>
  <si>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</si>
  <si>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</si>
  <si>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</si>
  <si>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</si>
  <si>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</si>
  <si>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</si>
  <si>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</si>
  <si>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</si>
  <si>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</si>
  <si>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</si>
  <si>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</si>
  <si>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</si>
  <si>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</si>
  <si>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</si>
  <si>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</si>
  <si>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</si>
  <si>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</si>
  <si>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</si>
  <si>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</si>
  <si>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</si>
  <si>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</si>
  <si>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</si>
  <si>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</si>
  <si>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</si>
  <si>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</si>
  <si>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</si>
  <si>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</si>
  <si>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</si>
  <si>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</si>
  <si>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</si>
  <si>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</si>
  <si>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</si>
  <si>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</si>
  <si>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</si>
  <si>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</si>
  <si>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</si>
  <si>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</si>
  <si>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</si>
  <si>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</si>
  <si>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</si>
  <si>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</si>
  <si>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</si>
  <si>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</si>
  <si>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</si>
  <si>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</si>
  <si>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</si>
  <si>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</si>
  <si>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</si>
  <si>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</si>
  <si>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</si>
  <si>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</si>
  <si>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</si>
  <si>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</si>
  <si>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</si>
  <si>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</si>
  <si>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</si>
  <si>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</si>
  <si>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</si>
  <si>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</si>
  <si>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</si>
  <si>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</si>
  <si>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</si>
  <si>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</si>
  <si>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</si>
  <si>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</si>
  <si>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</si>
  <si>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</si>
  <si>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</si>
  <si>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</si>
  <si>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</si>
  <si>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</si>
  <si>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</si>
  <si>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</si>
  <si>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</si>
  <si>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</si>
  <si>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</si>
  <si>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</si>
  <si>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</si>
  <si>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</si>
  <si>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</si>
  <si>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</si>
  <si>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</si>
  <si>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</si>
  <si>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</si>
  <si>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</si>
  <si>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</si>
  <si>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</si>
  <si>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</si>
  <si>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</si>
  <si>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</si>
  <si>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</si>
  <si>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</si>
  <si>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</si>
  <si>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</si>
  <si>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</si>
  <si>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</si>
  <si>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</si>
  <si>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</si>
  <si>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</si>
  <si>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</si>
  <si>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</si>
  <si>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</si>
  <si>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</si>
  <si>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</si>
  <si>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</si>
  <si>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</si>
  <si>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</si>
  <si>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</si>
  <si>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</si>
  <si>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</si>
  <si>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</si>
  <si>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</si>
  <si>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</si>
  <si>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</si>
  <si>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</si>
  <si>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</si>
  <si>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</si>
  <si>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</si>
  <si>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</si>
  <si>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</si>
  <si>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</si>
  <si>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</si>
  <si>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</si>
  <si>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</si>
  <si>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</si>
  <si>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</si>
  <si>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</si>
  <si>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</si>
  <si>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</si>
  <si>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</si>
  <si>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</si>
  <si>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</si>
  <si>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</si>
  <si>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</si>
  <si>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</si>
  <si>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</si>
  <si>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</si>
  <si>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</si>
  <si>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</si>
  <si>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</si>
  <si>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</si>
  <si>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</si>
  <si>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</si>
  <si>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</si>
  <si>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</si>
  <si>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</si>
  <si>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</si>
  <si>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</si>
  <si>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</si>
  <si>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</si>
  <si>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</si>
  <si>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</si>
  <si>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</si>
  <si>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</si>
  <si>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</si>
  <si>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</si>
  <si>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</si>
  <si>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</si>
  <si>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</si>
  <si>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</si>
  <si>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</si>
  <si>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</si>
  <si>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</si>
  <si>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</si>
  <si>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</si>
  <si>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</si>
  <si>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</si>
  <si>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</si>
  <si>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</si>
  <si>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</si>
  <si>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</si>
  <si>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</si>
  <si>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</si>
  <si>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</si>
  <si>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</si>
  <si>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</si>
  <si>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</si>
  <si>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</si>
  <si>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</si>
  <si>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</si>
  <si>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</si>
  <si>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</si>
  <si>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</si>
  <si>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</si>
  <si>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</si>
  <si>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</si>
  <si>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</si>
  <si>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</si>
  <si>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</si>
  <si>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</si>
  <si>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</si>
  <si>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</si>
  <si>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</si>
  <si>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</si>
  <si>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</si>
  <si>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</si>
  <si>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</si>
  <si>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</si>
  <si>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</si>
  <si>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</si>
  <si>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</si>
  <si>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</si>
  <si>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</si>
  <si>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</si>
  <si>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</si>
  <si>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</si>
  <si>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</si>
  <si>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</si>
  <si>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</si>
  <si>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</si>
  <si>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</si>
  <si>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</si>
  <si>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</si>
  <si>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</si>
  <si>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</si>
  <si>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</si>
  <si>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</si>
  <si>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</si>
  <si>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</si>
  <si>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</si>
  <si>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</si>
  <si>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</si>
  <si>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</si>
  <si>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</si>
  <si>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</si>
  <si>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</si>
  <si>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</si>
  <si>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</si>
  <si>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</si>
  <si>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</si>
  <si>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</si>
  <si>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</si>
  <si>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</si>
  <si>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</si>
  <si>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</si>
  <si>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</si>
  <si>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</si>
  <si>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</si>
  <si>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</si>
  <si>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</si>
  <si>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</si>
  <si>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</si>
  <si>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</si>
  <si>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</si>
  <si>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</si>
  <si>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</si>
  <si>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</si>
  <si>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</si>
  <si>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</si>
  <si>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</si>
  <si>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</si>
  <si>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</si>
  <si>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</si>
  <si>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</si>
  <si>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</si>
  <si>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</si>
  <si>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</si>
  <si>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</si>
  <si>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</si>
  <si>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</si>
  <si>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</si>
  <si>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</si>
  <si>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</si>
  <si>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</si>
  <si>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</si>
  <si>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</si>
  <si>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</si>
  <si>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</si>
  <si>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</si>
  <si>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</si>
  <si>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</si>
  <si>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</si>
  <si>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</si>
  <si>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</si>
  <si>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</si>
  <si>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</si>
  <si>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</si>
  <si>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</si>
  <si>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</si>
  <si>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</si>
  <si>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</si>
  <si>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</si>
  <si>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</si>
  <si>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</si>
  <si>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</si>
  <si>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</si>
  <si>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</si>
  <si>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</si>
  <si>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</si>
  <si>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</si>
  <si>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</si>
  <si>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</si>
  <si>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</si>
  <si>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</si>
  <si>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</si>
  <si>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</si>
  <si>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</si>
  <si>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</si>
  <si>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</si>
  <si>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</si>
  <si>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</si>
  <si>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</si>
  <si>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</si>
  <si>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</si>
  <si>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</si>
  <si>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</si>
  <si>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</si>
  <si>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</si>
  <si>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</si>
  <si>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</si>
  <si>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</si>
  <si>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</si>
  <si>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</si>
  <si>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</si>
  <si>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</si>
  <si>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</si>
  <si>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</si>
  <si>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</si>
  <si>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</si>
  <si>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</si>
  <si>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</si>
  <si>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</si>
  <si>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</si>
  <si>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</si>
  <si>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</si>
  <si>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</si>
  <si>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</si>
  <si>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</si>
  <si>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</si>
  <si>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</si>
  <si>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</si>
  <si>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</si>
  <si>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</si>
  <si>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</si>
  <si>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</si>
  <si>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</si>
  <si>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</si>
  <si>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</si>
  <si>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</si>
  <si>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</si>
  <si>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</si>
  <si>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</si>
  <si>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</si>
  <si>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</si>
  <si>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</si>
  <si>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</si>
  <si>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</si>
  <si>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</si>
  <si>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</si>
  <si>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</si>
  <si>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</si>
  <si>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</si>
  <si>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</si>
  <si>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</si>
  <si>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</si>
  <si>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</si>
  <si>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</si>
  <si>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</si>
  <si>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</si>
  <si>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</si>
  <si>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</si>
  <si>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</si>
  <si>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</si>
  <si>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</si>
  <si>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</si>
  <si>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</si>
  <si>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</si>
  <si>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</si>
  <si>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</si>
  <si>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</si>
  <si>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</si>
  <si>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</si>
  <si>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</si>
  <si>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</si>
  <si>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</si>
  <si>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</si>
  <si>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</si>
  <si>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</si>
  <si>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</si>
  <si>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</si>
  <si>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</si>
  <si>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</si>
  <si>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</si>
  <si>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</si>
  <si>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</si>
  <si>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</si>
  <si>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</si>
  <si>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</si>
  <si>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</si>
  <si>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</si>
  <si>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</si>
  <si>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</si>
  <si>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</si>
  <si>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</si>
  <si>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</si>
  <si>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</si>
  <si>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</si>
  <si>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</si>
  <si>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</si>
  <si>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</si>
  <si>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</si>
  <si>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</si>
  <si>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</si>
  <si>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</si>
  <si>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</si>
  <si>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</si>
  <si>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</si>
  <si>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</si>
  <si>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</si>
  <si>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</si>
  <si>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</si>
  <si>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</si>
  <si>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</si>
  <si>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</si>
  <si>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</si>
  <si>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</si>
  <si>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</si>
  <si>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</si>
  <si>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</si>
  <si>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</si>
  <si>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</si>
  <si>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</si>
  <si>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</si>
  <si>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</si>
  <si>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</si>
  <si>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</si>
  <si>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</si>
  <si>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</si>
  <si>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</si>
  <si>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</si>
  <si>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</si>
  <si>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</si>
  <si>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</si>
  <si>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</si>
  <si>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</si>
  <si>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</si>
  <si>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</si>
  <si>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</si>
  <si>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</si>
  <si>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</si>
  <si>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</si>
  <si>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</si>
  <si>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</si>
  <si>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</si>
  <si>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</si>
  <si>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</si>
  <si>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</si>
  <si>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</si>
  <si>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</si>
  <si>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</si>
  <si>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</si>
  <si>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</si>
  <si>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</si>
  <si>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</si>
  <si>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</si>
  <si>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</si>
  <si>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</si>
  <si>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</si>
  <si>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</si>
  <si>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</si>
  <si>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</si>
  <si>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</si>
  <si>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</si>
  <si>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</si>
  <si>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</si>
  <si>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</si>
  <si>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</si>
  <si>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</si>
  <si>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</si>
  <si>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</si>
  <si>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</si>
  <si>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</si>
  <si>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</si>
  <si>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</si>
  <si>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</si>
  <si>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</si>
  <si>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</si>
  <si>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</si>
  <si>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</si>
  <si>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</si>
  <si>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</si>
  <si>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</si>
  <si>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</si>
  <si>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</si>
  <si>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</si>
  <si>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</si>
  <si>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</si>
  <si>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</si>
  <si>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</si>
  <si>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</si>
  <si>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</si>
  <si>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</si>
  <si>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</si>
  <si>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</si>
  <si>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</si>
  <si>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</si>
  <si>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</si>
  <si>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</si>
  <si>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</si>
  <si>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</si>
  <si>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</si>
  <si>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</si>
  <si>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</si>
  <si>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</si>
  <si>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</si>
  <si>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</si>
  <si>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</si>
  <si>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</si>
  <si>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</si>
  <si>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</si>
  <si>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</si>
  <si>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</si>
  <si>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</si>
  <si>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</si>
  <si>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</si>
  <si>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</si>
  <si>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</si>
  <si>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</si>
  <si>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</si>
  <si>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</si>
  <si>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</si>
  <si>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</si>
  <si>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</si>
  <si>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</si>
  <si>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</si>
  <si>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</si>
  <si>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</si>
  <si>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</si>
  <si>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</si>
  <si>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</si>
  <si>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</si>
  <si>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</si>
  <si>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</si>
  <si>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</si>
  <si>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</si>
  <si>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</si>
  <si>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</si>
  <si>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</si>
  <si>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</si>
  <si>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</si>
  <si>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</si>
  <si>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</si>
  <si>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</si>
  <si>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</si>
  <si>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</si>
  <si>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</si>
  <si>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</si>
  <si>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</si>
  <si>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</si>
  <si>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</si>
  <si>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</si>
  <si>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</si>
  <si>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</si>
  <si>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</si>
  <si>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</si>
  <si>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</si>
  <si>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</si>
  <si>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</si>
  <si>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</si>
  <si>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</si>
  <si>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</si>
  <si>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</si>
  <si>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</si>
  <si>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</si>
  <si>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</si>
  <si>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</si>
  <si>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</si>
  <si>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</si>
  <si>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</si>
  <si>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</si>
  <si>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</si>
  <si>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</si>
  <si>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</si>
  <si>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</si>
  <si>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</si>
  <si>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</si>
  <si>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</si>
  <si>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</si>
  <si>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</si>
  <si>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</si>
  <si>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</si>
  <si>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</si>
  <si>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</si>
  <si>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</si>
  <si>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</si>
  <si>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</si>
  <si>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</si>
  <si>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</si>
  <si>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</si>
  <si>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</si>
  <si>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</si>
  <si>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</si>
  <si>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</si>
  <si>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</si>
  <si>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</si>
  <si>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</si>
  <si>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</si>
  <si>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</si>
  <si>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</si>
  <si>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</si>
  <si>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</si>
  <si>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</si>
  <si>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</si>
  <si>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</si>
  <si>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</si>
  <si>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</si>
  <si>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</si>
  <si>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</si>
  <si>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</si>
  <si>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</si>
  <si>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</si>
  <si>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</si>
  <si>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</si>
  <si>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</si>
  <si>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</si>
  <si>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</si>
  <si>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</si>
  <si>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</si>
  <si>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</si>
  <si>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</si>
  <si>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</si>
  <si>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</si>
  <si>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</si>
  <si>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</si>
  <si>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</si>
  <si>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</si>
  <si>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</si>
  <si>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</si>
  <si>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</si>
  <si>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</si>
  <si>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</si>
  <si>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</si>
  <si>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</si>
  <si>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</si>
  <si>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</si>
  <si>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</si>
  <si>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</si>
  <si>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</si>
  <si>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</si>
  <si>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</si>
  <si>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</si>
  <si>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</si>
  <si>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</si>
  <si>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</si>
  <si>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</si>
  <si>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</si>
  <si>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</si>
  <si>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</si>
  <si>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</si>
  <si>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</si>
  <si>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</si>
  <si>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</si>
  <si>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</si>
  <si>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</si>
  <si>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</si>
  <si>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</si>
  <si>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</si>
  <si>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</si>
  <si>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</si>
  <si>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</si>
  <si>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</si>
  <si>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</si>
  <si>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</si>
  <si>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</si>
  <si>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</si>
  <si>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</si>
  <si>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</si>
  <si>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</si>
  <si>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</si>
  <si>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</si>
  <si>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</si>
  <si>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</si>
  <si>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</si>
  <si>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</si>
  <si>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</si>
  <si>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</si>
  <si>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</si>
  <si>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</si>
  <si>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</si>
  <si>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</si>
  <si>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</si>
  <si>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</si>
  <si>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</si>
  <si>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</si>
  <si>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</si>
  <si>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</si>
  <si>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</si>
  <si>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</si>
  <si>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</si>
  <si>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</si>
  <si>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</si>
  <si>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</si>
  <si>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</si>
  <si>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</si>
  <si>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</si>
  <si>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</si>
  <si>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</si>
  <si>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</si>
  <si>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</si>
  <si>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</si>
  <si>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</si>
  <si>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</si>
  <si>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</si>
  <si>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</si>
  <si>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</si>
  <si>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</si>
  <si>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</si>
  <si>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</si>
  <si>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</si>
  <si>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</si>
  <si>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</si>
  <si>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</si>
  <si>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</si>
  <si>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</si>
  <si>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</si>
  <si>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</si>
  <si>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</si>
  <si>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</si>
  <si>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</si>
  <si>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</si>
  <si>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</si>
  <si>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</si>
  <si>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</si>
  <si>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</si>
  <si>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</si>
  <si>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</si>
  <si>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</si>
  <si>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</si>
  <si>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</si>
  <si>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</si>
  <si>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</si>
  <si>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</si>
  <si>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</si>
  <si>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</si>
  <si>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</si>
  <si>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</si>
  <si>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</si>
  <si>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</si>
  <si>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</si>
  <si>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</si>
  <si>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</si>
  <si>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</si>
  <si>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</si>
  <si>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</si>
  <si>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</si>
  <si>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</si>
  <si>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</si>
  <si>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</si>
  <si>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</si>
  <si>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</si>
  <si>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</si>
  <si>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</si>
  <si>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</si>
  <si>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</si>
  <si>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</si>
  <si>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</si>
  <si>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</si>
  <si>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</si>
  <si>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</si>
  <si>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</si>
  <si>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</si>
  <si>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</si>
  <si>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</si>
  <si>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</si>
  <si>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</si>
  <si>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</si>
  <si>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</si>
  <si>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</si>
  <si>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</si>
  <si>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</si>
  <si>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</si>
  <si>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</si>
  <si>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</si>
  <si>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</si>
  <si>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</si>
  <si>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</si>
  <si>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</si>
  <si>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</si>
  <si>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</si>
  <si>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</si>
  <si>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</si>
  <si>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</si>
  <si>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</si>
  <si>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</si>
  <si>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</si>
  <si>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</si>
  <si>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</si>
  <si>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</si>
  <si>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</si>
  <si>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</si>
  <si>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</si>
  <si>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</si>
  <si>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</si>
  <si>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</si>
  <si>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</si>
  <si>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</si>
  <si>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</si>
  <si>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</si>
  <si>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</si>
  <si>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</si>
  <si>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</si>
  <si>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</si>
  <si>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</si>
  <si>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</si>
  <si>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</si>
  <si>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</si>
  <si>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</si>
  <si>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</si>
  <si>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</si>
  <si>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</si>
  <si>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</si>
  <si>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</si>
  <si>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</si>
  <si>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</si>
  <si>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</si>
  <si>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</si>
  <si>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</si>
  <si>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</si>
  <si>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</si>
  <si>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</si>
  <si>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</si>
  <si>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</si>
  <si>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</si>
  <si>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</si>
  <si>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</si>
  <si>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</si>
  <si>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</si>
  <si>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</si>
  <si>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</si>
  <si>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</si>
  <si>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</si>
  <si>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</si>
  <si>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</si>
  <si>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</si>
  <si>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</si>
  <si>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</si>
  <si>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</si>
  <si>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</si>
  <si>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</si>
  <si>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</si>
  <si>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</si>
  <si>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</si>
  <si>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</si>
  <si>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</si>
  <si>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</si>
  <si>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</si>
  <si>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</si>
  <si>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</si>
  <si>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</si>
  <si>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</si>
  <si>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</si>
  <si>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</si>
  <si>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</si>
  <si>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</si>
  <si>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</si>
  <si>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</si>
  <si>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</si>
  <si>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</si>
  <si>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</si>
  <si>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</si>
  <si>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</si>
  <si>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</si>
  <si>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</si>
  <si>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</si>
  <si>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</si>
  <si>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</si>
  <si>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</si>
  <si>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</si>
  <si>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</si>
  <si>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</si>
  <si>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</si>
  <si>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</si>
  <si>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</si>
  <si>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</si>
  <si>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</si>
  <si>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</si>
  <si>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</si>
  <si>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</si>
  <si>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</si>
  <si>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</si>
  <si>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</si>
  <si>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</si>
  <si>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</si>
  <si>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</si>
  <si>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</si>
  <si>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</si>
  <si>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</si>
  <si>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</si>
  <si>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</si>
  <si>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</si>
  <si>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</si>
  <si>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</si>
  <si>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</si>
  <si>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</si>
  <si>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</si>
  <si>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</si>
  <si>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</si>
  <si>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</si>
  <si>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</si>
  <si>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</si>
  <si>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</si>
  <si>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</si>
  <si>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</si>
  <si>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</si>
  <si>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</si>
  <si>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</si>
  <si>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</si>
  <si>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</si>
  <si>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</si>
  <si>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</si>
  <si>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</si>
  <si>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</si>
  <si>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</si>
  <si>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</si>
  <si>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</si>
  <si>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</si>
  <si>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</si>
  <si>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</si>
  <si>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</si>
  <si>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</si>
  <si>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</si>
  <si>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</si>
  <si>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</si>
  <si>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</si>
  <si>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</si>
  <si>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</si>
  <si>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</si>
  <si>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</si>
  <si>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</si>
  <si>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</si>
  <si>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</si>
  <si>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</si>
  <si>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</si>
  <si>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</si>
  <si>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</si>
  <si>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</si>
  <si>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</si>
  <si>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</si>
  <si>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</si>
  <si>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</si>
  <si>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</si>
  <si>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</si>
  <si>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</si>
  <si>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</si>
  <si>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</si>
  <si>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</si>
  <si>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</si>
  <si>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</si>
  <si>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</si>
  <si>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</si>
  <si>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</si>
  <si>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</si>
  <si>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</si>
  <si>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</si>
  <si>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</si>
  <si>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</si>
  <si>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</si>
  <si>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</si>
  <si>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</si>
  <si>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</si>
  <si>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</si>
  <si>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</si>
  <si>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</si>
  <si>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</si>
  <si>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</si>
  <si>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</si>
  <si>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</si>
  <si>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</si>
  <si>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</si>
  <si>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</si>
  <si>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</si>
  <si>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</si>
  <si>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</si>
  <si>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</si>
  <si>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</si>
  <si>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</si>
  <si>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</si>
  <si>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</si>
  <si>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</si>
  <si>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</si>
  <si>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</si>
  <si>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</si>
  <si>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</si>
  <si>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</si>
  <si>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</si>
  <si>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</si>
  <si>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</si>
  <si>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</si>
  <si>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</si>
  <si>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</si>
  <si>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</si>
  <si>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</si>
  <si>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</si>
  <si>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</si>
  <si>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</si>
  <si>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</si>
  <si>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</si>
  <si>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</si>
  <si>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</si>
  <si>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</si>
  <si>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</si>
  <si>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</si>
  <si>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</si>
  <si>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</si>
  <si>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</si>
  <si>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</si>
  <si>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</si>
  <si>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</si>
  <si>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</si>
  <si>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</si>
  <si>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</si>
  <si>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</si>
  <si>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</si>
  <si>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</si>
  <si>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</si>
  <si>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</si>
  <si>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</si>
  <si>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</si>
  <si>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</si>
  <si>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</si>
  <si>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</si>
  <si>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</si>
  <si>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</si>
  <si>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</si>
  <si>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</si>
  <si>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</si>
  <si>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</si>
  <si>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</si>
  <si>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</si>
  <si>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</si>
  <si>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</si>
  <si>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</si>
  <si>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</si>
  <si>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</si>
  <si>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</si>
  <si>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</si>
  <si>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</si>
  <si>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</si>
  <si>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</si>
  <si>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</si>
  <si>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</si>
  <si>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</si>
  <si>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</si>
  <si>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</si>
  <si>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</si>
  <si>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</si>
  <si>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</si>
  <si>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</si>
  <si>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</si>
  <si>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</si>
  <si>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</si>
  <si>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</si>
  <si>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</si>
  <si>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</si>
  <si>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</si>
  <si>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</si>
  <si>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</si>
  <si>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</si>
  <si>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</si>
  <si>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</si>
  <si>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</si>
  <si>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</si>
  <si>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</si>
  <si>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</si>
  <si>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</si>
  <si>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</si>
  <si>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</si>
  <si>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</si>
  <si>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</si>
  <si>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</si>
  <si>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</si>
  <si>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</si>
  <si>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</si>
  <si>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</si>
  <si>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</si>
  <si>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</si>
  <si>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</si>
  <si>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</si>
  <si>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</si>
  <si>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</si>
  <si>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</si>
  <si>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</si>
  <si>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</si>
  <si>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</si>
  <si>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</si>
  <si>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</si>
  <si>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</si>
  <si>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</si>
  <si>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</si>
  <si>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</si>
  <si>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</si>
  <si>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</si>
  <si>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</si>
  <si>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</si>
  <si>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</si>
  <si>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</si>
  <si>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</si>
  <si>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</si>
  <si>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</si>
  <si>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</si>
  <si>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</si>
  <si>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</si>
  <si>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</si>
  <si>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</si>
  <si>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</si>
  <si>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</si>
  <si>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</si>
  <si>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</si>
  <si>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</si>
  <si>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</si>
  <si>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</si>
  <si>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</si>
  <si>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</si>
  <si>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</si>
  <si>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</si>
  <si>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</si>
  <si>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</si>
  <si>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</si>
  <si>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</si>
  <si>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</si>
  <si>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</si>
  <si>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</si>
  <si>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</si>
  <si>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</si>
  <si>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</si>
  <si>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</si>
  <si>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</si>
  <si>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</si>
  <si>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</si>
  <si>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</si>
  <si>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</si>
  <si>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</si>
  <si>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</si>
  <si>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</si>
  <si>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</si>
  <si>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</si>
  <si>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</si>
  <si>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</si>
  <si>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</si>
  <si>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</si>
  <si>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</si>
  <si>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</si>
  <si>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</si>
  <si>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</si>
  <si>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</si>
  <si>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</si>
  <si>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</si>
  <si>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</si>
  <si>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</si>
  <si>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</si>
  <si>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</si>
  <si>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</si>
  <si>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</si>
  <si>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</si>
  <si>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</si>
  <si>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</si>
  <si>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</si>
  <si>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</si>
  <si>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</si>
  <si>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</si>
  <si>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</si>
  <si>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</si>
  <si>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</si>
  <si>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</si>
  <si>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</si>
  <si>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</si>
  <si>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</si>
  <si>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</si>
  <si>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</si>
  <si>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</si>
  <si>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</si>
  <si>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</si>
  <si>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</si>
  <si>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</si>
  <si>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</si>
  <si>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</si>
  <si>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</si>
  <si>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</si>
  <si>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</si>
  <si>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</si>
  <si>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</si>
  <si>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</si>
  <si>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</si>
  <si>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</si>
  <si>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</si>
  <si>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</si>
  <si>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</si>
  <si>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</si>
  <si>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</si>
  <si>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</si>
  <si>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</si>
  <si>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</si>
  <si>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</si>
  <si>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</si>
  <si>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</si>
  <si>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</si>
  <si>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</si>
  <si>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</si>
  <si>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</si>
  <si>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</si>
  <si>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</si>
  <si>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</si>
  <si>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</si>
  <si>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</si>
  <si>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</si>
  <si>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</si>
  <si>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</si>
  <si>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</si>
  <si>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</si>
  <si>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</si>
  <si>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</si>
  <si>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</si>
  <si>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</si>
  <si>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</si>
  <si>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</si>
  <si>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</si>
  <si>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</si>
  <si>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</si>
  <si>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</si>
  <si>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</si>
  <si>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</si>
  <si>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</si>
  <si>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</si>
  <si>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</si>
  <si>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</si>
  <si>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</si>
  <si>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</si>
  <si>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</si>
  <si>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</si>
  <si>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</si>
  <si>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</si>
  <si>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</si>
  <si>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</si>
  <si>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</si>
  <si>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</si>
  <si>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</si>
  <si>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</si>
  <si>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</si>
  <si>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</si>
  <si>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</si>
  <si>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</si>
  <si>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</si>
  <si>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</si>
  <si>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</si>
  <si>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</si>
  <si>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</si>
  <si>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</si>
  <si>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</si>
  <si>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</si>
  <si>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</si>
  <si>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</si>
  <si>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</si>
  <si>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</si>
  <si>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</si>
  <si>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</si>
  <si>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</si>
  <si>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</si>
  <si>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</si>
  <si>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</si>
  <si>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</si>
  <si>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</si>
  <si>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</si>
  <si>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</si>
  <si>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</si>
  <si>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</si>
  <si>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</si>
  <si>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</si>
  <si>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</si>
  <si>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</si>
  <si>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</si>
  <si>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</si>
  <si>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</si>
  <si>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</si>
  <si>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</si>
  <si>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</si>
  <si>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</si>
  <si>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</si>
  <si>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</si>
  <si>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</si>
  <si>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</si>
  <si>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</si>
  <si>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</si>
  <si>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</si>
  <si>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</si>
  <si>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</si>
  <si>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</si>
  <si>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</si>
  <si>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</si>
  <si>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</si>
  <si>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</si>
  <si>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</si>
  <si>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</si>
  <si>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</si>
  <si>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</si>
  <si>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</si>
  <si>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</si>
  <si>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</si>
  <si>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</si>
  <si>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</si>
  <si>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</si>
  <si>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</si>
  <si>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</si>
  <si>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</si>
  <si>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</si>
  <si>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</si>
  <si>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</si>
  <si>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</si>
  <si>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</si>
  <si>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</si>
  <si>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</si>
  <si>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</si>
  <si>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</si>
  <si>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</si>
  <si>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</si>
  <si>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</si>
  <si>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</si>
  <si>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</si>
  <si>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</si>
  <si>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</si>
  <si>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</si>
  <si>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</si>
  <si>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</si>
  <si>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</si>
  <si>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</si>
  <si>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</si>
  <si>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</si>
  <si>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</si>
  <si>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</si>
  <si>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</si>
  <si>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</si>
  <si>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</si>
  <si>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</si>
  <si>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</si>
  <si>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</si>
  <si>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</si>
  <si>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</si>
  <si>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</si>
  <si>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</si>
  <si>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</si>
  <si>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</si>
  <si>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</si>
  <si>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</si>
  <si>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</si>
  <si>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</si>
  <si>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</si>
  <si>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</si>
  <si>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</si>
  <si>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</si>
  <si>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</si>
  <si>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</si>
  <si>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</si>
  <si>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</si>
  <si>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</si>
  <si>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</si>
  <si>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</si>
  <si>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</si>
  <si>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</si>
  <si>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</si>
  <si>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</si>
  <si>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</si>
  <si>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</si>
  <si>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</si>
  <si>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</si>
  <si>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</si>
  <si>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</si>
  <si>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</si>
  <si>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</si>
  <si>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</si>
  <si>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</si>
  <si>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</si>
  <si>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</si>
  <si>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</si>
  <si>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</si>
  <si>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</si>
  <si>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</si>
  <si>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</si>
  <si>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</si>
  <si>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</si>
  <si>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</si>
  <si>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</si>
  <si>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</si>
  <si>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</si>
  <si>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</si>
  <si>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</si>
  <si>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</si>
  <si>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</si>
  <si>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</si>
  <si>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</si>
  <si>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</si>
  <si>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</si>
  <si>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</si>
  <si>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</si>
  <si>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</si>
  <si>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</si>
  <si>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</si>
  <si>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</si>
  <si>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</si>
  <si>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</si>
  <si>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</si>
  <si>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</si>
  <si>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</si>
  <si>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</si>
  <si>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</si>
  <si>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</si>
  <si>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</si>
  <si>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</si>
  <si>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</si>
  <si>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</si>
  <si>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</si>
  <si>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</si>
  <si>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</si>
  <si>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</si>
  <si>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</si>
  <si>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</si>
  <si>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</si>
  <si>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</si>
  <si>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</si>
  <si>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</si>
  <si>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</si>
  <si>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</si>
  <si>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</si>
  <si>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</si>
  <si>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</si>
  <si>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</si>
  <si>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</si>
  <si>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</si>
  <si>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</si>
  <si>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</si>
  <si>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</si>
  <si>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</si>
  <si>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</si>
  <si>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</si>
  <si>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</si>
  <si>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</si>
  <si>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</si>
  <si>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</si>
  <si>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</si>
  <si>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</si>
  <si>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</si>
  <si>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</si>
  <si>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</si>
  <si>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</si>
  <si>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</si>
  <si>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</si>
  <si>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</si>
  <si>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</si>
  <si>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</si>
  <si>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</si>
  <si>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</si>
  <si>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</si>
  <si>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</si>
  <si>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</si>
  <si>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</si>
  <si>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</si>
  <si>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</si>
  <si>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</si>
  <si>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</si>
  <si>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</si>
  <si>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</si>
  <si>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</si>
  <si>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</si>
  <si>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</si>
  <si>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</si>
  <si>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</si>
  <si>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</si>
  <si>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</si>
  <si>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</si>
  <si>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</si>
  <si>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</si>
  <si>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</si>
  <si>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</si>
  <si>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</si>
  <si>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</si>
  <si>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</si>
  <si>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</si>
  <si>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</si>
  <si>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</si>
  <si>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</si>
  <si>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</si>
  <si>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</si>
  <si>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</si>
  <si>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</si>
  <si>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</si>
  <si>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</si>
  <si>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</si>
  <si>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</si>
  <si>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</si>
  <si>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</si>
  <si>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</si>
  <si>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</si>
  <si>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</si>
  <si>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</si>
  <si>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</si>
  <si>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</si>
  <si>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</si>
  <si>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</si>
  <si>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</si>
  <si>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</si>
  <si>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</si>
  <si>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</si>
  <si>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</si>
  <si>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</si>
  <si>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</si>
  <si>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</si>
  <si>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</si>
  <si>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</si>
  <si>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</si>
  <si>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</si>
  <si>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</si>
  <si>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</si>
  <si>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</si>
  <si>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</si>
  <si>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</si>
  <si>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</si>
  <si>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</si>
  <si>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</si>
  <si>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</si>
  <si>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</si>
  <si>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</si>
  <si>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</si>
  <si>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</si>
  <si>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</si>
  <si>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</si>
  <si>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</si>
  <si>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</si>
  <si>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</si>
  <si>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</si>
  <si>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</si>
  <si>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</si>
  <si>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</si>
  <si>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</si>
  <si>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</si>
  <si>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</si>
  <si>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</si>
  <si>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</si>
  <si>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</si>
  <si>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</si>
  <si>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</si>
  <si>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</si>
  <si>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</si>
  <si>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</si>
  <si>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</si>
  <si>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</si>
  <si>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</si>
  <si>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</si>
  <si>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</si>
  <si>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</si>
  <si>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</si>
  <si>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</si>
  <si>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</si>
  <si>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</si>
  <si>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</si>
  <si>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</si>
  <si>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</si>
  <si>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</si>
  <si>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</si>
  <si>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</si>
  <si>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</si>
  <si>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</si>
  <si>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</si>
  <si>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</si>
  <si>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</si>
  <si>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</si>
  <si>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</si>
  <si>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</si>
  <si>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</si>
  <si>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</si>
  <si>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</si>
  <si>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</si>
  <si>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</si>
  <si>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</si>
  <si>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</si>
  <si>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</si>
  <si>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</si>
  <si>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</si>
  <si>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</si>
  <si>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</si>
  <si>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</si>
  <si>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</si>
  <si>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</si>
  <si>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</si>
  <si>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</si>
  <si>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</si>
  <si>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</si>
  <si>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</si>
  <si>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</si>
  <si>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</si>
  <si>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</si>
  <si>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</si>
  <si>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</si>
  <si>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</si>
  <si>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</si>
  <si>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</si>
  <si>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</si>
  <si>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</si>
  <si>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</si>
  <si>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</si>
  <si>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</si>
  <si>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</si>
  <si>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</si>
  <si>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</si>
  <si>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</si>
  <si>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</si>
  <si>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</si>
  <si>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</si>
  <si>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</si>
  <si>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</si>
  <si>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</si>
  <si>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</si>
  <si>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</si>
  <si>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</si>
  <si>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</si>
  <si>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</si>
  <si>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</si>
  <si>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</si>
  <si>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</si>
  <si>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</si>
  <si>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</si>
  <si>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</si>
  <si>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</si>
  <si>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</si>
  <si>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</si>
  <si>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</si>
  <si>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</si>
  <si>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</si>
  <si>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</si>
  <si>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</si>
  <si>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</si>
  <si>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</si>
  <si>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</si>
  <si>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</si>
  <si>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</si>
  <si>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</si>
  <si>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</si>
  <si>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</si>
  <si>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</si>
  <si>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</si>
  <si>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</si>
  <si>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</si>
  <si>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</si>
  <si>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</si>
  <si>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</si>
  <si>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</si>
  <si>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</si>
  <si>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</si>
  <si>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</si>
  <si>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</si>
  <si>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</si>
  <si>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</si>
  <si>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</si>
  <si>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</si>
  <si>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</si>
  <si>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</si>
  <si>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</si>
  <si>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</si>
  <si>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</si>
  <si>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</si>
  <si>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</si>
  <si>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</si>
  <si>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</si>
  <si>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</si>
  <si>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</si>
  <si>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</si>
  <si>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</si>
  <si>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</si>
  <si>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</si>
  <si>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</si>
  <si>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</si>
  <si>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</si>
  <si>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</si>
  <si>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</si>
  <si>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</si>
  <si>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</si>
  <si>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</si>
  <si>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</si>
  <si>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</si>
  <si>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</si>
  <si>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</si>
  <si>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</si>
  <si>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</si>
  <si>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</si>
  <si>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</si>
  <si>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</si>
  <si>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</si>
  <si>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</si>
  <si>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</si>
  <si>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</si>
  <si>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</si>
  <si>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</si>
  <si>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</si>
  <si>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</si>
  <si>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</si>
  <si>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</si>
  <si>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</si>
  <si>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</si>
  <si>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</si>
  <si>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</si>
  <si>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</si>
  <si>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</si>
  <si>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</si>
  <si>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</si>
  <si>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</si>
  <si>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</si>
  <si>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</si>
  <si>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</si>
  <si>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</si>
  <si>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</si>
  <si>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</si>
  <si>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</si>
  <si>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</si>
  <si>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</si>
  <si>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</si>
  <si>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</si>
  <si>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</si>
  <si>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</si>
  <si>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</si>
  <si>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</si>
  <si>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</si>
  <si>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</si>
  <si>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</si>
  <si>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</si>
  <si>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</si>
  <si>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</si>
  <si>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</si>
  <si>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</si>
  <si>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</si>
  <si>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</si>
  <si>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</si>
  <si>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</si>
  <si>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</si>
  <si>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</si>
  <si>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</si>
  <si>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</si>
  <si>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</si>
  <si>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</si>
  <si>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</si>
  <si>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</si>
  <si>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</si>
  <si>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</si>
  <si>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</si>
  <si>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</si>
  <si>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</si>
  <si>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</si>
  <si>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</si>
  <si>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</si>
  <si>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</si>
  <si>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</si>
  <si>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</si>
  <si>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</si>
  <si>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</si>
  <si>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</si>
  <si>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</si>
  <si>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</si>
  <si>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</si>
  <si>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</si>
  <si>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</si>
  <si>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</si>
  <si>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</si>
  <si>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</si>
  <si>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</si>
  <si>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</si>
  <si>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</si>
  <si>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</si>
  <si>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</si>
  <si>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</si>
  <si>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</si>
  <si>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</si>
  <si>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</si>
  <si>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</si>
  <si>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</si>
  <si>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</si>
  <si>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</si>
  <si>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</si>
  <si>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</si>
  <si>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</si>
  <si>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</si>
  <si>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</si>
  <si>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</si>
  <si>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</si>
  <si>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</si>
  <si>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</si>
  <si>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</si>
  <si>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</si>
  <si>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</si>
  <si>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</si>
  <si>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</si>
  <si>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</si>
  <si>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</si>
  <si>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</si>
  <si>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</si>
  <si>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</si>
  <si>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</si>
  <si>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</si>
  <si>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</si>
  <si>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</si>
  <si>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</si>
  <si>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</si>
  <si>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</si>
  <si>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</si>
  <si>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</si>
  <si>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</si>
  <si>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</si>
  <si>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</si>
  <si>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</si>
  <si>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</si>
  <si>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</si>
  <si>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</si>
  <si>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</si>
  <si>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</si>
  <si>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</si>
  <si>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</si>
  <si>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</si>
  <si>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</si>
  <si>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</si>
  <si>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</si>
  <si>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</si>
  <si>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</si>
  <si>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</si>
  <si>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</si>
  <si>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</si>
  <si>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</si>
  <si>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</si>
  <si>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</si>
  <si>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</si>
  <si>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</si>
  <si>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</si>
  <si>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</si>
  <si>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</si>
  <si>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</si>
  <si>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</si>
  <si>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</si>
  <si>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</si>
  <si>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</si>
  <si>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</si>
  <si>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</si>
  <si>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</si>
  <si>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</si>
  <si>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</si>
  <si>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</si>
  <si>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</si>
  <si>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</si>
  <si>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</si>
  <si>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</si>
  <si>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</si>
  <si>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</si>
  <si>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</si>
  <si>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</si>
  <si>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</si>
  <si>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</si>
  <si>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</si>
  <si>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</si>
  <si>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</si>
  <si>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</si>
  <si>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</si>
  <si>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</si>
  <si>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</si>
  <si>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</si>
  <si>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</si>
  <si>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</si>
  <si>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</si>
  <si>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</si>
  <si>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</si>
  <si>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</si>
  <si>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</si>
  <si>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</si>
  <si>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</si>
  <si>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</si>
  <si>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</si>
  <si>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</si>
  <si>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</si>
  <si>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</si>
  <si>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</si>
  <si>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</si>
  <si>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</si>
  <si>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</si>
  <si>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</si>
  <si>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</si>
  <si>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</si>
  <si>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</si>
  <si>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</si>
  <si>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</si>
  <si>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</si>
  <si>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</si>
  <si>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</si>
  <si>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</si>
  <si>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</si>
  <si>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</si>
  <si>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</si>
  <si>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</si>
  <si>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</si>
  <si>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</si>
  <si>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</si>
  <si>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</si>
  <si>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</si>
  <si>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</si>
  <si>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</si>
  <si>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</si>
  <si>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</si>
  <si>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</si>
  <si>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</si>
  <si>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</si>
  <si>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</si>
  <si>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</si>
  <si>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</si>
  <si>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</si>
  <si>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</si>
  <si>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</si>
  <si>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</si>
  <si>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</si>
  <si>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</si>
  <si>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</si>
  <si>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</si>
  <si>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</si>
  <si>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</si>
  <si>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</si>
  <si>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</si>
  <si>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</si>
  <si>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</si>
  <si>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</si>
  <si>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</si>
  <si>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</si>
  <si>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</si>
  <si>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</si>
  <si>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</si>
  <si>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</si>
  <si>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</si>
  <si>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</si>
  <si>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</si>
  <si>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</si>
  <si>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</si>
  <si>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</si>
  <si>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</si>
  <si>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</si>
  <si>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</si>
  <si>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</si>
  <si>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</si>
  <si>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</si>
  <si>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</si>
  <si>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</si>
  <si>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</si>
  <si>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</si>
  <si>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</si>
  <si>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</si>
  <si>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</si>
  <si>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</si>
  <si>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</si>
  <si>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</si>
  <si>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</si>
  <si>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</si>
  <si>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</si>
  <si>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</si>
  <si>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</si>
  <si>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</si>
  <si>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</si>
  <si>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</si>
  <si>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</si>
  <si>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</si>
  <si>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</si>
  <si>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</si>
  <si>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</si>
  <si>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</si>
  <si>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</si>
  <si>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</si>
  <si>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</si>
  <si>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</si>
  <si>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</si>
  <si>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</si>
  <si>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</si>
  <si>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</si>
  <si>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</si>
  <si>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</si>
  <si>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</si>
  <si>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</si>
  <si>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</si>
  <si>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</si>
  <si>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</si>
  <si>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</si>
  <si>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</si>
  <si>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</si>
  <si>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</si>
  <si>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</si>
  <si>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</si>
  <si>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</si>
  <si>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</si>
  <si>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</si>
  <si>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</si>
  <si>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</si>
  <si>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</si>
  <si>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</si>
  <si>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</si>
  <si>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</si>
  <si>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</si>
  <si>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</si>
  <si>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</si>
  <si>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</si>
  <si>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</si>
  <si>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</si>
  <si>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</si>
  <si>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</si>
  <si>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</si>
  <si>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</si>
  <si>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</si>
  <si>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</si>
  <si>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</si>
  <si>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</si>
  <si>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</si>
  <si>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</si>
  <si>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</si>
  <si>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</si>
  <si>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</si>
  <si>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</si>
  <si>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</si>
  <si>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</si>
  <si>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</si>
  <si>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</si>
  <si>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</si>
  <si>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</si>
  <si>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</si>
  <si>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</si>
  <si>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</si>
  <si>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</si>
  <si>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</si>
  <si>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</si>
  <si>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</si>
  <si>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</si>
  <si>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</si>
  <si>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</si>
  <si>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</si>
  <si>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</si>
  <si>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</si>
  <si>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</si>
  <si>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</si>
  <si>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</si>
  <si>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</si>
  <si>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</si>
  <si>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</si>
  <si>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</si>
  <si>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</si>
  <si>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</si>
  <si>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</si>
  <si>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</si>
  <si>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</si>
  <si>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</si>
  <si>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</si>
  <si>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</si>
  <si>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</si>
  <si>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</si>
  <si>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</si>
  <si>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</si>
  <si>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</si>
  <si>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</si>
  <si>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</si>
  <si>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</si>
  <si>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</si>
  <si>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</si>
  <si>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</si>
  <si>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</si>
  <si>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</si>
  <si>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</si>
  <si>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</si>
  <si>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</si>
  <si>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</si>
  <si>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</si>
  <si>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</si>
  <si>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</si>
  <si>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</si>
  <si>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</si>
  <si>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</si>
  <si>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</si>
  <si>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</si>
  <si>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</si>
  <si>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</si>
  <si>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</si>
  <si>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</si>
  <si>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</si>
  <si>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</si>
  <si>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</si>
  <si>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</si>
  <si>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</si>
  <si>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</si>
  <si>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</si>
  <si>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</si>
  <si>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</si>
  <si>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</si>
  <si>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</si>
  <si>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</si>
  <si>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</si>
  <si>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</si>
  <si>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</si>
  <si>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</si>
  <si>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</si>
  <si>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</si>
  <si>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</si>
  <si>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</si>
  <si>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</si>
  <si>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</si>
  <si>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</si>
  <si>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</si>
  <si>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</si>
  <si>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</si>
  <si>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</si>
  <si>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</si>
  <si>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</si>
  <si>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</si>
  <si>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</si>
  <si>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</si>
  <si>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</si>
  <si>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</si>
  <si>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</si>
  <si>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</si>
  <si>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</si>
  <si>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</si>
  <si>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</si>
  <si>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</si>
  <si>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</si>
  <si>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</si>
  <si>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</si>
  <si>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</si>
  <si>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</si>
  <si>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</si>
  <si>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</si>
  <si>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</si>
  <si>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</si>
  <si>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</si>
  <si>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</si>
  <si>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</si>
  <si>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</si>
  <si>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</si>
  <si>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</si>
  <si>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</si>
  <si>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</si>
  <si>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</si>
  <si>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</si>
  <si>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</si>
  <si>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</si>
  <si>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</si>
  <si>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</si>
  <si>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</si>
  <si>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</si>
  <si>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</si>
  <si>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</si>
  <si>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</si>
  <si>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</si>
  <si>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</si>
  <si>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</si>
  <si>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</si>
  <si>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</si>
  <si>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</si>
  <si>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</si>
  <si>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</si>
  <si>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</si>
  <si>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</si>
  <si>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</si>
  <si>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</si>
  <si>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</si>
  <si>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</si>
  <si>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</si>
  <si>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</si>
  <si>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</si>
  <si>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</si>
  <si>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</si>
  <si>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</si>
  <si>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</si>
  <si>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</si>
  <si>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</si>
  <si>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</si>
  <si>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</si>
  <si>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</si>
  <si>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</si>
  <si>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</si>
  <si>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</si>
  <si>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</si>
  <si>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</si>
  <si>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</si>
  <si>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</si>
  <si>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</si>
  <si>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</si>
  <si>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</si>
  <si>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</si>
  <si>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</si>
  <si>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</si>
  <si>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</si>
  <si>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</si>
  <si>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</si>
  <si>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</si>
  <si>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</si>
  <si>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</si>
  <si>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</si>
  <si>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</si>
  <si>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</si>
  <si>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</si>
  <si>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</si>
  <si>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</si>
  <si>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</si>
  <si>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</si>
  <si>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</si>
  <si>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</si>
  <si>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</si>
  <si>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</si>
  <si>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</si>
  <si>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</si>
  <si>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</si>
  <si>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</si>
  <si>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</si>
  <si>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</si>
  <si>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</si>
  <si>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</si>
  <si>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</si>
  <si>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</si>
  <si>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</si>
  <si>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</si>
  <si>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</si>
  <si>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</si>
  <si>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</si>
  <si>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</si>
  <si>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</si>
  <si>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</si>
  <si>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</si>
  <si>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</si>
  <si>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</si>
  <si>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</si>
  <si>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</si>
  <si>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</si>
  <si>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</si>
  <si>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</si>
  <si>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</si>
  <si>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</si>
  <si>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</si>
  <si>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</si>
  <si>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</si>
  <si>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</si>
  <si>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</si>
  <si>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</si>
  <si>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</si>
  <si>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</si>
  <si>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</si>
  <si>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</si>
  <si>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</si>
  <si>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</si>
  <si>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</si>
  <si>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</si>
  <si>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</si>
  <si>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</si>
  <si>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</si>
  <si>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</si>
  <si>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</si>
  <si>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</si>
  <si>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</si>
  <si>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</si>
  <si>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</si>
  <si>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</si>
  <si>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</si>
  <si>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</si>
  <si>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</si>
  <si>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</si>
  <si>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</si>
  <si>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</si>
  <si>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</si>
  <si>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</si>
  <si>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</si>
  <si>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</si>
  <si>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</si>
  <si>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</si>
  <si>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</si>
  <si>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</si>
  <si>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</si>
  <si>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</si>
  <si>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</si>
  <si>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</si>
  <si>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</si>
  <si>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</si>
  <si>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</si>
  <si>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</si>
  <si>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</si>
  <si>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</si>
  <si>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</si>
  <si>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</si>
  <si>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</si>
  <si>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</si>
  <si>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</si>
  <si>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</si>
  <si>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</si>
  <si>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</si>
  <si>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</si>
  <si>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</si>
  <si>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</si>
  <si>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</si>
  <si>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</si>
  <si>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</si>
  <si>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</si>
  <si>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</si>
  <si>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</si>
  <si>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</si>
  <si>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</si>
  <si>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</si>
  <si>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</si>
  <si>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</si>
  <si>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</si>
  <si>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</si>
  <si>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</si>
  <si>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</si>
  <si>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</si>
  <si>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</si>
  <si>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</si>
  <si>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</si>
  <si>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</si>
  <si>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</si>
  <si>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</si>
  <si>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</si>
  <si>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</si>
  <si>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</si>
  <si>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</si>
  <si>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</si>
  <si>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</si>
  <si>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</si>
  <si>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</si>
  <si>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</si>
  <si>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</si>
  <si>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</si>
  <si>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</si>
  <si>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</si>
  <si>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</si>
  <si>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</si>
  <si>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</si>
  <si>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</si>
  <si>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</si>
  <si>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</si>
  <si>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</si>
  <si>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</si>
  <si>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</si>
  <si>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</si>
  <si>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</si>
  <si>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</si>
  <si>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</si>
  <si>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</si>
  <si>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</si>
  <si>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</si>
  <si>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</si>
  <si>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</si>
  <si>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</si>
  <si>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</si>
  <si>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</si>
  <si>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</si>
  <si>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</si>
  <si>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</si>
  <si>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</si>
  <si>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</si>
  <si>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</si>
  <si>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</si>
  <si>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</si>
  <si>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</si>
  <si>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</si>
  <si>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</si>
  <si>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</si>
  <si>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</si>
  <si>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</si>
  <si>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</si>
  <si>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</si>
  <si>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</si>
  <si>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</si>
  <si>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</si>
  <si>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</si>
  <si>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</si>
  <si>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</si>
  <si>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</si>
  <si>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</si>
  <si>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</si>
  <si>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</si>
  <si>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</si>
  <si>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</si>
  <si>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</si>
  <si>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</si>
  <si>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</si>
  <si>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</si>
  <si>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</si>
  <si>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</si>
  <si>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</si>
  <si>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</si>
  <si>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</si>
  <si>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</si>
  <si>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</si>
  <si>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</si>
  <si>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</si>
  <si>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</si>
  <si>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</si>
  <si>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</si>
  <si>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</si>
  <si>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</si>
  <si>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</si>
  <si>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</si>
  <si>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</si>
  <si>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</si>
  <si>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</si>
  <si>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</si>
  <si>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</si>
  <si>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</si>
  <si>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</si>
  <si>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</si>
  <si>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</si>
  <si>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</si>
  <si>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</si>
  <si>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</si>
  <si>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</si>
  <si>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</si>
  <si>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</si>
  <si>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</si>
  <si>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</si>
  <si>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</si>
  <si>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</si>
  <si>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</si>
  <si>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</si>
  <si>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</si>
  <si>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</si>
  <si>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</si>
  <si>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</si>
  <si>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</si>
  <si>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</si>
  <si>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</si>
  <si>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</si>
  <si>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</si>
  <si>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</si>
  <si>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</si>
  <si>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</si>
  <si>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</si>
  <si>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</si>
  <si>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</si>
  <si>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</si>
  <si>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</si>
  <si>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</si>
  <si>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</si>
  <si>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</si>
  <si>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</si>
  <si>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</si>
  <si>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</si>
  <si>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</si>
  <si>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</si>
  <si>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</si>
  <si>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</si>
  <si>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</si>
  <si>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</si>
  <si>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</si>
  <si>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</si>
  <si>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</si>
  <si>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</si>
  <si>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</si>
  <si>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</si>
  <si>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</si>
  <si>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</si>
  <si>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</si>
  <si>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</si>
  <si>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</si>
  <si>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</si>
  <si>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</si>
  <si>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</si>
  <si>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</si>
  <si>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</si>
  <si>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</si>
  <si>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</si>
  <si>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</si>
  <si>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</si>
  <si>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</si>
  <si>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</si>
  <si>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</si>
  <si>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</si>
  <si>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</si>
  <si>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</si>
  <si>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</si>
  <si>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</si>
  <si>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</si>
  <si>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</si>
  <si>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</si>
  <si>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</si>
  <si>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</si>
  <si>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</si>
  <si>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</si>
  <si>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</si>
  <si>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</si>
  <si>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</si>
  <si>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</si>
  <si>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</si>
  <si>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</si>
  <si>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</si>
  <si>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</si>
  <si>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</si>
  <si>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</si>
  <si>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</si>
  <si>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</si>
  <si>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</si>
  <si>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</si>
  <si>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</si>
  <si>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</si>
  <si>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</si>
  <si>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</si>
  <si>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</si>
  <si>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</si>
  <si>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</si>
  <si>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</si>
  <si>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</si>
  <si>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</si>
  <si>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</si>
  <si>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</si>
  <si>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</si>
  <si>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</si>
  <si>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</si>
  <si>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</si>
  <si>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</si>
  <si>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</si>
  <si>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</si>
  <si>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</si>
  <si>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</si>
  <si>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</si>
  <si>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</si>
  <si>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</si>
  <si>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</si>
  <si>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</si>
  <si>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</si>
  <si>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</si>
  <si>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</si>
  <si>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</si>
  <si>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</si>
  <si>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</si>
  <si>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</si>
  <si>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</si>
  <si>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</si>
  <si>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</si>
  <si>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</si>
  <si>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</si>
  <si>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</si>
  <si>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</si>
  <si>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</si>
  <si>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</si>
  <si>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</si>
  <si>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</si>
  <si>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</si>
  <si>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</si>
  <si>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</si>
  <si>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</si>
  <si>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</si>
  <si>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</si>
  <si>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</si>
  <si>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</si>
  <si>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</si>
  <si>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</si>
  <si>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</si>
  <si>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</si>
  <si>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</si>
  <si>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</si>
  <si>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</si>
  <si>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</si>
  <si>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</si>
  <si>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</si>
  <si>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</si>
  <si>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</si>
  <si>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</si>
  <si>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</si>
  <si>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</si>
  <si>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</si>
  <si>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</si>
  <si>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</si>
  <si>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</si>
  <si>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</si>
  <si>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</si>
  <si>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</si>
  <si>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</si>
  <si>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</si>
  <si>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</si>
  <si>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</si>
  <si>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</si>
  <si>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</si>
  <si>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</si>
  <si>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</si>
  <si>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</si>
  <si>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</si>
  <si>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</si>
  <si>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</si>
  <si>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</si>
  <si>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</si>
  <si>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</si>
  <si>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</si>
  <si>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</si>
  <si>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</si>
  <si>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</si>
  <si>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</si>
  <si>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</si>
  <si>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</si>
  <si>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</si>
  <si>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</si>
  <si>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</si>
  <si>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</si>
  <si>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</si>
  <si>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</si>
  <si>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</si>
  <si>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</si>
  <si>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</si>
  <si>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</si>
  <si>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</si>
  <si>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</si>
  <si>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</si>
  <si>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</si>
  <si>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</si>
  <si>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</si>
  <si>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</si>
  <si>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</si>
  <si>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</si>
  <si>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</si>
  <si>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</si>
  <si>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</si>
  <si>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</si>
  <si>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</si>
  <si>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</si>
  <si>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</si>
  <si>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</si>
  <si>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</si>
  <si>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</si>
  <si>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</si>
  <si>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</si>
  <si>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</si>
  <si>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</si>
  <si>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</si>
  <si>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</si>
  <si>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</si>
  <si>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</si>
  <si>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</si>
  <si>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</si>
  <si>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</si>
  <si>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</si>
  <si>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</si>
  <si>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</si>
  <si>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</si>
  <si>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</si>
  <si>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</si>
  <si>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</si>
  <si>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</si>
  <si>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</si>
  <si>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</si>
  <si>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</si>
  <si>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</si>
  <si>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</si>
  <si>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</si>
  <si>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</si>
  <si>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</si>
  <si>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</si>
  <si>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</si>
  <si>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</si>
  <si>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</si>
  <si>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</si>
  <si>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</si>
  <si>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</si>
  <si>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</si>
  <si>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</si>
  <si>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</si>
  <si>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</si>
  <si>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</si>
  <si>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</si>
  <si>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</si>
  <si>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</si>
  <si>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</si>
  <si>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</si>
  <si>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</si>
  <si>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</si>
  <si>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</si>
  <si>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</si>
  <si>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</si>
  <si>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</si>
  <si>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</si>
  <si>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</si>
  <si>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</si>
  <si>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</si>
  <si>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</si>
  <si>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</si>
  <si>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</si>
  <si>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</si>
  <si>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</si>
  <si>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</si>
  <si>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</si>
  <si>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</si>
  <si>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</si>
  <si>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</si>
  <si>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</si>
  <si>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</si>
  <si>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</si>
  <si>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</si>
  <si>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</si>
  <si>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</si>
  <si>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</si>
  <si>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</si>
  <si>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</si>
  <si>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</si>
  <si>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</si>
  <si>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</si>
  <si>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</si>
  <si>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</si>
  <si>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</si>
  <si>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</si>
  <si>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</si>
  <si>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</si>
  <si>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</si>
  <si>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</si>
  <si>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</si>
  <si>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</si>
  <si>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</si>
  <si>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</si>
  <si>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</si>
  <si>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</si>
  <si>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</si>
  <si>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</si>
  <si>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</si>
  <si>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</si>
  <si>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</si>
  <si>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</si>
  <si>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</si>
  <si>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</si>
  <si>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</si>
  <si>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</si>
  <si>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</si>
  <si>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</si>
  <si>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</si>
  <si>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</si>
  <si>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</si>
  <si>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</si>
  <si>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</si>
  <si>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</si>
  <si>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</si>
  <si>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</si>
  <si>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</si>
  <si>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</si>
  <si>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</si>
  <si>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</si>
  <si>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</si>
  <si>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</si>
  <si>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</si>
  <si>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</si>
  <si>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</si>
  <si>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</si>
  <si>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</si>
  <si>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</si>
  <si>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</si>
  <si>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</si>
  <si>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</si>
  <si>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</si>
  <si>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</si>
  <si>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</si>
  <si>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</si>
  <si>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</si>
  <si>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</si>
  <si>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</si>
  <si>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</si>
  <si>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</si>
  <si>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</si>
  <si>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</si>
  <si>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</si>
  <si>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</si>
  <si>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</si>
  <si>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</si>
  <si>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</si>
  <si>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</si>
  <si>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</si>
  <si>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</si>
  <si>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</si>
  <si>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</si>
  <si>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</si>
  <si>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</si>
  <si>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</si>
  <si>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</si>
  <si>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</si>
  <si>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</si>
  <si>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</si>
  <si>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</si>
  <si>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</si>
  <si>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</si>
  <si>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</si>
  <si>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</si>
  <si>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</si>
  <si>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</si>
  <si>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</si>
  <si>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</si>
  <si>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</si>
  <si>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</si>
  <si>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</si>
  <si>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</si>
  <si>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</si>
  <si>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</si>
  <si>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</si>
  <si>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</si>
  <si>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</si>
  <si>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</si>
  <si>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</si>
  <si>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</si>
  <si>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</si>
  <si>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</si>
  <si>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</si>
  <si>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</si>
  <si>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</si>
  <si>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</si>
  <si>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</si>
  <si>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</si>
  <si>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</si>
  <si>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</si>
  <si>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</si>
  <si>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</si>
  <si>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</si>
  <si>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</si>
  <si>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</si>
  <si>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</si>
  <si>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</si>
  <si>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</si>
  <si>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</si>
  <si>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</si>
  <si>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</si>
  <si>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</si>
  <si>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</si>
  <si>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</si>
  <si>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</si>
  <si>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</si>
  <si>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</si>
  <si>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</si>
  <si>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</si>
  <si>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</si>
  <si>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</si>
  <si>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</si>
  <si>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</si>
  <si>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</si>
  <si>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</si>
  <si>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</si>
  <si>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</si>
  <si>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</si>
  <si>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</si>
  <si>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</si>
  <si>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</si>
  <si>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</si>
  <si>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</si>
  <si>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</si>
  <si>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</si>
  <si>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</si>
  <si>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</si>
  <si>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</si>
  <si>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</si>
  <si>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</si>
  <si>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</si>
  <si>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</si>
  <si>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</si>
  <si>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</si>
  <si>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</si>
  <si>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</si>
  <si>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</si>
  <si>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</si>
  <si>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</si>
  <si>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</si>
  <si>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</si>
  <si>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</si>
  <si>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</si>
  <si>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</si>
  <si>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</si>
  <si>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</si>
  <si>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</si>
  <si>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</si>
  <si>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</si>
  <si>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</si>
  <si>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</si>
  <si>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</si>
  <si>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</si>
  <si>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</si>
  <si>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</si>
  <si>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</si>
  <si>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</si>
  <si>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</si>
  <si>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</si>
  <si>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</si>
  <si>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</si>
  <si>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</si>
  <si>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</si>
  <si>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</si>
  <si>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</si>
  <si>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</si>
  <si>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</si>
  <si>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</si>
  <si>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</si>
  <si>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</si>
  <si>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</si>
  <si>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</si>
  <si>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</si>
  <si>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</si>
  <si>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</si>
  <si>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</si>
  <si>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</si>
  <si>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</si>
  <si>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</si>
  <si>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</si>
  <si>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</si>
  <si>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</si>
  <si>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</si>
  <si>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</si>
  <si>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</si>
  <si>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</si>
  <si>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</si>
  <si>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</si>
  <si>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</si>
  <si>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</si>
  <si>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</si>
  <si>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</si>
  <si>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</si>
  <si>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</si>
  <si>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</si>
  <si>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</si>
  <si>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</si>
  <si>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</si>
  <si>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</si>
  <si>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</si>
  <si>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</si>
  <si>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</si>
  <si>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</si>
  <si>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</si>
  <si>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</si>
  <si>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</si>
  <si>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</si>
  <si>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</si>
  <si>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</si>
  <si>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</si>
  <si>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</si>
  <si>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</si>
  <si>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</si>
  <si>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</si>
  <si>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</si>
  <si>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</si>
  <si>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</si>
  <si>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</si>
  <si>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</si>
  <si>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</si>
  <si>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</si>
  <si>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</si>
  <si>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</si>
  <si>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</si>
  <si>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</si>
  <si>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</si>
  <si>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</si>
  <si>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</si>
  <si>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</si>
  <si>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</si>
  <si>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</si>
  <si>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</si>
  <si>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</si>
  <si>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</si>
  <si>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</si>
  <si>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</si>
  <si>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</si>
  <si>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</si>
  <si>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</si>
  <si>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</si>
  <si>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</si>
  <si>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</si>
  <si>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</si>
  <si>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</si>
  <si>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</si>
  <si>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</si>
  <si>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</si>
  <si>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</si>
  <si>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</si>
  <si>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</si>
  <si>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</si>
  <si>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</si>
  <si>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</si>
  <si>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</si>
  <si>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</si>
  <si>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</si>
  <si>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</si>
  <si>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</si>
  <si>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</si>
  <si>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</si>
  <si>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</si>
  <si>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</si>
  <si>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</si>
  <si>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</si>
  <si>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</si>
  <si>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</si>
  <si>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</si>
  <si>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</si>
  <si>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</si>
  <si>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</si>
  <si>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</si>
  <si>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</si>
  <si>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</si>
  <si>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</si>
  <si>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</si>
  <si>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</si>
  <si>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</si>
  <si>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</si>
  <si>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</si>
  <si>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</si>
  <si>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</si>
  <si>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</si>
  <si>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</si>
  <si>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</si>
  <si>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</si>
  <si>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</si>
  <si>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</si>
  <si>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</si>
  <si>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</si>
  <si>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</si>
  <si>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</si>
  <si>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</si>
  <si>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</si>
  <si>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</si>
  <si>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</si>
  <si>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</si>
  <si>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</si>
  <si>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</si>
  <si>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</si>
  <si>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</si>
  <si>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</si>
  <si>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</si>
  <si>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</si>
  <si>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</si>
  <si>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</si>
  <si>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</si>
  <si>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</si>
  <si>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</si>
  <si>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</si>
  <si>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</si>
  <si>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</si>
  <si>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</si>
  <si>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</si>
  <si>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</si>
  <si>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</si>
  <si>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</si>
  <si>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</si>
  <si>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</si>
  <si>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</si>
  <si>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</si>
  <si>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</si>
  <si>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</si>
  <si>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</si>
  <si>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</si>
  <si>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</si>
  <si>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</si>
  <si>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</si>
  <si>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</si>
  <si>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</si>
  <si>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</si>
  <si>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</si>
  <si>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</si>
  <si>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</si>
  <si>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</si>
  <si>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</si>
  <si>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</si>
  <si>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</si>
  <si>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</si>
  <si>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</si>
  <si>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</si>
  <si>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</si>
  <si>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</si>
  <si>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</si>
  <si>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</si>
  <si>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</si>
  <si>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</si>
  <si>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</si>
  <si>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</si>
  <si>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</si>
  <si>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</si>
  <si>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</si>
  <si>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</si>
  <si>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</si>
  <si>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</si>
  <si>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</si>
  <si>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</si>
  <si>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</si>
  <si>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</si>
  <si>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</si>
  <si>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</si>
  <si>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</si>
  <si>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</si>
  <si>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</si>
  <si>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</si>
  <si>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</si>
  <si>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</si>
  <si>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</si>
  <si>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</si>
  <si>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</si>
  <si>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</si>
  <si>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</si>
  <si>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</si>
  <si>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</si>
  <si>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</si>
  <si>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</si>
  <si>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</si>
  <si>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</si>
  <si>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</si>
  <si>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</si>
  <si>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</si>
  <si>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</si>
  <si>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</si>
  <si>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</si>
  <si>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</si>
  <si>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</si>
  <si>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</si>
  <si>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</si>
  <si>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</si>
  <si>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</si>
  <si>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</si>
  <si>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</si>
  <si>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</si>
  <si>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</si>
  <si>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</si>
  <si>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</si>
  <si>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</si>
  <si>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</si>
  <si>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</si>
  <si>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</si>
  <si>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</si>
  <si>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</si>
  <si>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</si>
  <si>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</si>
  <si>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</si>
  <si>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</si>
  <si>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</si>
  <si>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</si>
  <si>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</si>
  <si>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</si>
  <si>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</si>
  <si>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</si>
  <si>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</si>
  <si>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</si>
  <si>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</si>
  <si>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</si>
  <si>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</si>
  <si>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</si>
  <si>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</si>
  <si>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</si>
  <si>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</si>
  <si>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</si>
  <si>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</si>
  <si>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</si>
  <si>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</si>
  <si>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</si>
  <si>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</si>
  <si>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</si>
  <si>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</si>
  <si>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</si>
  <si>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</si>
  <si>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</si>
  <si>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</si>
  <si>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</si>
  <si>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</si>
  <si>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</si>
  <si>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</si>
  <si>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</si>
  <si>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</si>
  <si>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</si>
  <si>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</si>
  <si>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</si>
  <si>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</si>
  <si>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</si>
  <si>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</si>
  <si>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</si>
  <si>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</si>
  <si>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</si>
  <si>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</si>
  <si>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</si>
  <si>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</si>
  <si>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</si>
  <si>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</si>
  <si>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</si>
  <si>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</si>
  <si>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</si>
  <si>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</si>
  <si>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</si>
  <si>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</si>
  <si>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</si>
  <si>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</si>
  <si>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</si>
  <si>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</si>
  <si>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</si>
  <si>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</si>
  <si>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</si>
  <si>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</si>
  <si>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</si>
  <si>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</si>
  <si>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</si>
  <si>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</si>
  <si>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</si>
  <si>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</si>
  <si>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</si>
  <si>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</si>
  <si>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</si>
  <si>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</si>
  <si>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</si>
  <si>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</si>
  <si>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</si>
  <si>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</si>
  <si>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</si>
  <si>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</si>
  <si>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</si>
  <si>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</si>
  <si>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</si>
  <si>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</si>
  <si>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</si>
  <si>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</si>
  <si>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</si>
  <si>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</si>
  <si>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</si>
  <si>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</si>
  <si>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</si>
  <si>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</si>
  <si>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</si>
  <si>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</si>
  <si>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</si>
  <si>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</si>
  <si>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</si>
  <si>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</si>
  <si>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</si>
  <si>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</si>
  <si>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</si>
  <si>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</si>
  <si>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</si>
  <si>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</si>
  <si>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</si>
  <si>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</si>
  <si>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</si>
  <si>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</si>
  <si>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</si>
  <si>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</si>
  <si>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</si>
  <si>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</si>
  <si>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</si>
  <si>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</si>
  <si>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</si>
  <si>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</si>
  <si>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</si>
  <si>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</si>
  <si>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</si>
  <si>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</si>
  <si>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</si>
  <si>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</si>
  <si>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</si>
  <si>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</si>
  <si>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</si>
  <si>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</si>
  <si>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</si>
  <si>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</si>
  <si>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</si>
  <si>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</si>
  <si>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</si>
  <si>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</si>
  <si>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</si>
  <si>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</si>
  <si>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</si>
  <si>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</si>
  <si>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</si>
  <si>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</si>
  <si>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</si>
  <si>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</si>
  <si>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</si>
  <si>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</si>
  <si>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</si>
  <si>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</si>
  <si>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</si>
  <si>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</si>
  <si>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</si>
  <si>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</si>
  <si>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</si>
  <si>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</si>
  <si>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</si>
  <si>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</si>
  <si>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</si>
  <si>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</si>
  <si>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</si>
  <si>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</si>
  <si>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</si>
  <si>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</si>
  <si>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</si>
  <si>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</si>
  <si>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</si>
  <si>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</si>
  <si>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</si>
  <si>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</si>
  <si>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</si>
  <si>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</si>
  <si>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</si>
  <si>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</si>
  <si>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</si>
  <si>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</si>
  <si>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</si>
  <si>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</si>
  <si>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</si>
  <si>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</si>
  <si>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</si>
  <si>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</si>
  <si>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</si>
  <si>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</si>
  <si>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</si>
  <si>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</si>
  <si>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</si>
  <si>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</si>
  <si>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</si>
  <si>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</si>
  <si>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</si>
  <si>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</si>
  <si>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</si>
  <si>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</si>
  <si>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</si>
  <si>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</si>
  <si>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</si>
  <si>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</si>
  <si>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</si>
  <si>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</si>
  <si>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</si>
  <si>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</si>
  <si>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</si>
  <si>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</si>
  <si>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</si>
  <si>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</si>
  <si>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</si>
  <si>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</si>
  <si>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</si>
  <si>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</si>
  <si>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</si>
  <si>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</si>
  <si>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</si>
  <si>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</si>
  <si>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</si>
  <si>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</si>
  <si>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</si>
  <si>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</si>
  <si>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</si>
  <si>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</si>
  <si>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</si>
  <si>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</si>
  <si>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</si>
  <si>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</si>
  <si>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</si>
  <si>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</si>
  <si>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</si>
  <si>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</si>
  <si>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</si>
  <si>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</si>
  <si>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</si>
  <si>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</si>
  <si>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</si>
  <si>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</si>
  <si>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</si>
  <si>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</si>
  <si>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</si>
  <si>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</si>
  <si>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</si>
  <si>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</si>
  <si>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</si>
  <si>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</si>
  <si>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</si>
  <si>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</si>
  <si>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</si>
  <si>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</si>
  <si>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</si>
  <si>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</si>
  <si>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</si>
  <si>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</si>
  <si>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</si>
  <si>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</si>
  <si>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</si>
  <si>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</si>
  <si>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</si>
  <si>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</si>
  <si>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</si>
  <si>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</si>
  <si>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</si>
  <si>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</si>
  <si>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</si>
  <si>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</si>
  <si>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</si>
  <si>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</si>
  <si>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</si>
  <si>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</si>
  <si>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</si>
  <si>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</si>
  <si>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</si>
  <si>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</si>
  <si>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</si>
  <si>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</si>
  <si>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</si>
  <si>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</si>
  <si>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</si>
  <si>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</si>
  <si>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</si>
  <si>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</si>
  <si>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</si>
  <si>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</si>
  <si>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</si>
  <si>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</si>
  <si>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</si>
  <si>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</si>
  <si>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</si>
  <si>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</si>
  <si>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</si>
  <si>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</si>
  <si>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</si>
  <si>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</si>
  <si>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</si>
  <si>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</si>
  <si>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</si>
  <si>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</si>
  <si>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</si>
  <si>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</si>
  <si>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</si>
  <si>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</si>
  <si>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</si>
  <si>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</si>
  <si>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</si>
  <si>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</si>
  <si>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</si>
  <si>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</si>
  <si>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</si>
  <si>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</si>
  <si>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</si>
  <si>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</si>
  <si>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</si>
  <si>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</si>
  <si>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</si>
  <si>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</si>
  <si>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</si>
  <si>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</si>
  <si>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</si>
  <si>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</si>
  <si>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</si>
  <si>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</si>
  <si>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</si>
  <si>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</si>
  <si>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</si>
  <si>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</si>
  <si>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</si>
  <si>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</si>
  <si>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</si>
  <si>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</si>
  <si>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</si>
  <si>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</si>
  <si>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</si>
  <si>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</si>
  <si>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</si>
  <si>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</si>
  <si>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</si>
  <si>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</si>
  <si>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</si>
  <si>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</si>
  <si>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</si>
  <si>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</si>
  <si>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</si>
  <si>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</si>
  <si>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</si>
  <si>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</si>
  <si>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</si>
  <si>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</si>
  <si>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</si>
  <si>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</si>
  <si>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</si>
  <si>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</si>
  <si>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</si>
  <si>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</si>
  <si>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</si>
  <si>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</si>
  <si>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</si>
  <si>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</si>
  <si>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</si>
  <si>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</si>
  <si>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</si>
  <si>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</si>
  <si>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</si>
  <si>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</si>
  <si>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</si>
  <si>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</si>
  <si>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</si>
  <si>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</si>
  <si>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</si>
  <si>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</si>
  <si>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</si>
  <si>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</si>
  <si>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</si>
  <si>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</si>
  <si>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</si>
  <si>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</si>
  <si>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</si>
  <si>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</si>
  <si>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</si>
  <si>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</si>
  <si>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</si>
  <si>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</si>
  <si>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</si>
  <si>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</si>
  <si>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</si>
  <si>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</si>
  <si>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</si>
  <si>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</si>
  <si>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</si>
  <si>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</si>
  <si>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</si>
  <si>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</si>
  <si>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</si>
  <si>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</si>
  <si>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</si>
  <si>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</si>
  <si>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</si>
  <si>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</si>
  <si>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</si>
  <si>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</si>
  <si>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</si>
  <si>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</si>
  <si>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</si>
  <si>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</si>
  <si>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</si>
  <si>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</si>
  <si>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</si>
  <si>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</si>
  <si>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</si>
  <si>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</si>
  <si>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</si>
  <si>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</si>
  <si>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</si>
  <si>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</si>
  <si>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</si>
  <si>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</si>
  <si>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</si>
  <si>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</si>
  <si>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</si>
  <si>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</si>
  <si>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</si>
  <si>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</si>
  <si>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</si>
  <si>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</si>
  <si>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</si>
  <si>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</si>
  <si>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</si>
  <si>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</si>
  <si>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</si>
  <si>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</si>
  <si>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</si>
  <si>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</si>
  <si>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</si>
  <si>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</si>
  <si>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</si>
  <si>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</si>
  <si>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</si>
  <si>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</si>
  <si>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</si>
  <si>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</si>
  <si>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</si>
  <si>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</si>
  <si>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</si>
  <si>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</si>
  <si>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</si>
  <si>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</si>
  <si>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</si>
  <si>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</si>
  <si>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</si>
  <si>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</si>
  <si>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</si>
  <si>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</si>
  <si>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</si>
  <si>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</si>
  <si>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</si>
  <si>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</si>
  <si>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</si>
  <si>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</si>
  <si>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</si>
  <si>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</si>
  <si>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</si>
  <si>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</si>
  <si>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</si>
  <si>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</si>
  <si>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</si>
  <si>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</si>
  <si>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</si>
  <si>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</si>
  <si>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</si>
  <si>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</si>
  <si>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</si>
  <si>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</si>
  <si>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</si>
  <si>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</si>
  <si>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</si>
  <si>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</si>
  <si>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</si>
  <si>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</si>
  <si>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</si>
  <si>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</si>
  <si>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</si>
  <si>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</si>
  <si>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</si>
  <si>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</si>
  <si>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</si>
  <si>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</si>
  <si>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</si>
  <si>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</si>
  <si>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</si>
  <si>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</si>
  <si>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</si>
  <si>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</si>
  <si>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</si>
  <si>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</si>
  <si>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</si>
  <si>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</si>
  <si>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</si>
  <si>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</si>
  <si>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</si>
  <si>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</si>
  <si>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</si>
  <si>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</si>
  <si>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</si>
  <si>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</si>
  <si>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</si>
  <si>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</si>
  <si>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</si>
  <si>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</si>
  <si>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</si>
  <si>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</si>
  <si>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</si>
  <si>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</si>
  <si>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</si>
  <si>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</si>
  <si>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</si>
  <si>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</si>
  <si>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</si>
  <si>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</si>
  <si>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</si>
  <si>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</si>
  <si>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</si>
  <si>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</si>
  <si>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</si>
  <si>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</si>
  <si>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</si>
  <si>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</si>
  <si>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</si>
  <si>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</si>
  <si>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</si>
  <si>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</si>
  <si>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</si>
  <si>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</si>
  <si>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</si>
  <si>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</si>
  <si>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</si>
  <si>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</si>
  <si>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</si>
  <si>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</si>
  <si>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</si>
  <si>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</si>
  <si>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</si>
  <si>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</si>
  <si>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</si>
  <si>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</si>
  <si>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</si>
  <si>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</si>
  <si>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</si>
  <si>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</si>
  <si>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</si>
  <si>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</si>
  <si>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</si>
  <si>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</si>
  <si>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</si>
  <si>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</si>
  <si>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</si>
  <si>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</si>
  <si>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</si>
  <si>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</si>
  <si>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</si>
  <si>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</si>
  <si>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</si>
  <si>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</si>
  <si>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</si>
  <si>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</si>
  <si>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</si>
  <si>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</si>
  <si>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</si>
  <si>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</si>
  <si>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</si>
  <si>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</si>
  <si>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</si>
  <si>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</si>
  <si>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</si>
  <si>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</si>
  <si>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</si>
  <si>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</si>
  <si>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</si>
  <si>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</si>
  <si>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</si>
  <si>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</si>
  <si>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</si>
  <si>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</si>
  <si>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</si>
  <si>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</si>
  <si>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</si>
  <si>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</si>
  <si>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</si>
  <si>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</si>
  <si>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</si>
  <si>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</si>
  <si>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</si>
  <si>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</si>
  <si>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</si>
  <si>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</si>
  <si>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</si>
  <si>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</si>
  <si>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</si>
  <si>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</si>
  <si>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</si>
  <si>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</si>
  <si>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</si>
  <si>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</si>
  <si>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</si>
  <si>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</si>
  <si>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</si>
  <si>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</si>
  <si>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</si>
  <si>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</si>
  <si>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</si>
  <si>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</si>
  <si>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</si>
  <si>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</si>
  <si>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</si>
  <si>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</si>
  <si>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</si>
  <si>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</si>
  <si>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</si>
  <si>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</si>
  <si>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</si>
  <si>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</si>
  <si>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</si>
  <si>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</si>
  <si>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</si>
  <si>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</si>
  <si>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</si>
  <si>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</si>
  <si>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</si>
  <si>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</si>
  <si>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</si>
  <si>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</si>
  <si>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</si>
  <si>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</si>
  <si>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</si>
  <si>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</si>
  <si>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</si>
  <si>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</si>
  <si>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</si>
  <si>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</si>
  <si>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</si>
  <si>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</si>
  <si>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</si>
  <si>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</si>
  <si>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</si>
  <si>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</si>
  <si>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</si>
  <si>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</si>
  <si>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</si>
  <si>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</si>
  <si>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</si>
  <si>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</si>
  <si>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</si>
  <si>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</si>
  <si>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</si>
  <si>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</si>
  <si>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</si>
  <si>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</si>
  <si>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</si>
  <si>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</si>
  <si>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</si>
  <si>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</si>
  <si>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</si>
  <si>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</si>
  <si>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</si>
  <si>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</si>
  <si>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</si>
  <si>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</si>
  <si>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</si>
  <si>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</si>
  <si>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</si>
  <si>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</si>
  <si>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</si>
  <si>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</si>
  <si>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</si>
  <si>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</si>
  <si>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</si>
  <si>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</si>
  <si>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</si>
  <si>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</si>
  <si>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</si>
  <si>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</si>
  <si>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</si>
  <si>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</si>
  <si>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</si>
  <si>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</si>
  <si>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</si>
  <si>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</si>
  <si>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</si>
  <si>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</si>
  <si>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</si>
  <si>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</si>
  <si>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</si>
  <si>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</si>
  <si>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</si>
  <si>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</si>
  <si>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</si>
  <si>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</si>
  <si>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</si>
  <si>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</si>
  <si>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</si>
  <si>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</si>
  <si>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</si>
  <si>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</si>
  <si>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</si>
  <si>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</si>
  <si>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</si>
  <si>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</si>
  <si>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</si>
  <si>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</si>
  <si>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</si>
  <si>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</si>
  <si>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</si>
  <si>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</si>
  <si>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</si>
  <si>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</si>
  <si>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</si>
  <si>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</si>
  <si>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</si>
  <si>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</si>
  <si>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</si>
  <si>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</si>
  <si>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</si>
  <si>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</si>
  <si>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</si>
  <si>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</si>
  <si>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</si>
  <si>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</si>
  <si>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</si>
  <si>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</si>
  <si>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</si>
  <si>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</si>
  <si>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</si>
  <si>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</si>
  <si>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</si>
  <si>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</si>
  <si>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</si>
  <si>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</si>
  <si>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</si>
  <si>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</si>
  <si>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</si>
  <si>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</si>
  <si>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</si>
  <si>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</si>
  <si>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</si>
  <si>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</si>
  <si>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</si>
  <si>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</si>
  <si>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</si>
  <si>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</si>
  <si>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</si>
  <si>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</si>
  <si>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</si>
  <si>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</si>
  <si>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</si>
  <si>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</si>
  <si>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</si>
  <si>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</si>
  <si>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</si>
  <si>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</si>
  <si>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</si>
  <si>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</si>
  <si>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</si>
  <si>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</si>
  <si>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</si>
  <si>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</si>
  <si>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</si>
  <si>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</si>
  <si>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</si>
  <si>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</si>
  <si>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</si>
  <si>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</si>
  <si>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</si>
  <si>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</si>
  <si>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</si>
  <si>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</si>
  <si>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</si>
  <si>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</si>
  <si>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</si>
  <si>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</si>
  <si>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</si>
  <si>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</si>
  <si>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</si>
  <si>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</si>
  <si>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</si>
  <si>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</si>
  <si>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</si>
  <si>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</si>
  <si>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</si>
  <si>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</si>
  <si>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</si>
  <si>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</si>
  <si>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</si>
  <si>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</si>
  <si>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</si>
  <si>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</si>
  <si>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</si>
  <si>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</si>
  <si>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</si>
  <si>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</si>
  <si>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</si>
  <si>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</si>
  <si>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</si>
  <si>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</si>
  <si>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</si>
  <si>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</si>
  <si>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</si>
  <si>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</si>
  <si>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</si>
  <si>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</si>
  <si>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</si>
  <si>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</si>
  <si>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</si>
  <si>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</si>
  <si>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</si>
  <si>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</si>
  <si>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</si>
  <si>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</si>
  <si>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</si>
  <si>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</si>
  <si>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</si>
  <si>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</si>
  <si>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</si>
  <si>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</si>
  <si>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</si>
  <si>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</si>
  <si>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</si>
  <si>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</si>
  <si>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</si>
  <si>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</si>
  <si>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</si>
  <si>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</si>
  <si>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</si>
  <si>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</si>
  <si>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</si>
  <si>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</si>
  <si>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</si>
  <si>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</si>
  <si>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</si>
  <si>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</si>
  <si>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</si>
  <si>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</si>
  <si>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</si>
  <si>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</si>
  <si>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</si>
  <si>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</si>
  <si>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</si>
  <si>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</si>
  <si>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</si>
  <si>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</si>
  <si>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</si>
  <si>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</si>
  <si>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</si>
  <si>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</si>
  <si>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</si>
  <si>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</si>
  <si>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</si>
  <si>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</si>
  <si>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</si>
  <si>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</si>
  <si>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</si>
  <si>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</si>
  <si>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</si>
  <si>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</si>
  <si>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</si>
  <si>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</si>
  <si>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</si>
  <si>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</si>
  <si>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</si>
  <si>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</si>
  <si>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</si>
  <si>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</si>
  <si>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</si>
  <si>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</si>
  <si>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</si>
  <si>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</si>
  <si>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</si>
  <si>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</si>
  <si>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</si>
  <si>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</si>
  <si>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</si>
  <si>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</si>
  <si>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</si>
  <si>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</si>
  <si>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</si>
  <si>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</si>
  <si>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</si>
  <si>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</si>
  <si>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</si>
  <si>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</si>
  <si>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</si>
  <si>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</si>
  <si>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</si>
  <si>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</si>
  <si>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</si>
  <si>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</si>
  <si>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</si>
  <si>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</si>
  <si>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</si>
  <si>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</si>
  <si>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</si>
  <si>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</si>
  <si>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</si>
  <si>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</si>
  <si>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</si>
  <si>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</si>
  <si>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</si>
  <si>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</si>
  <si>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</si>
  <si>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</si>
  <si>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</si>
  <si>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</si>
  <si>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</si>
  <si>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</si>
  <si>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</si>
  <si>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</si>
  <si>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</si>
  <si>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</si>
  <si>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</si>
  <si>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</si>
  <si>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</si>
  <si>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</si>
  <si>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</si>
  <si>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</si>
  <si>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</si>
  <si>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</si>
  <si>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</si>
  <si>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</si>
  <si>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</si>
  <si>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</si>
  <si>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</si>
  <si>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</si>
  <si>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</si>
  <si>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</si>
  <si>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</si>
  <si>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</si>
  <si>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</si>
  <si>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</si>
  <si>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</si>
  <si>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</si>
  <si>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</si>
  <si>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</si>
  <si>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</si>
  <si>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</si>
  <si>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</si>
  <si>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</si>
  <si>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</si>
  <si>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</si>
  <si>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</si>
  <si>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</si>
  <si>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</si>
  <si>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</si>
  <si>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</si>
  <si>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</si>
  <si>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</si>
  <si>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</si>
  <si>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</si>
  <si>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</si>
  <si>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</si>
  <si>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</si>
  <si>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</si>
  <si>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</si>
  <si>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</si>
  <si>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</si>
  <si>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</si>
  <si>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</si>
  <si>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</si>
  <si>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</si>
  <si>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</si>
  <si>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</si>
  <si>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</si>
  <si>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</si>
  <si>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</si>
  <si>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</si>
  <si>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</si>
  <si>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</si>
  <si>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</si>
  <si>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</si>
  <si>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</si>
  <si>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</si>
  <si>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</si>
  <si>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</si>
  <si>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</si>
  <si>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</si>
  <si>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</si>
  <si>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</si>
  <si>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</si>
  <si>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</si>
  <si>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</si>
  <si>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</si>
  <si>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</si>
  <si>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</si>
  <si>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</si>
  <si>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</si>
  <si>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</si>
  <si>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</si>
  <si>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</si>
  <si>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</si>
  <si>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</si>
  <si>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</si>
  <si>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</si>
  <si>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</si>
  <si>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</si>
  <si>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</si>
  <si>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</si>
  <si>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</si>
  <si>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</si>
  <si>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</si>
  <si>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</si>
  <si>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</si>
  <si>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</si>
  <si>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</si>
  <si>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</si>
  <si>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</si>
  <si>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</si>
  <si>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</si>
  <si>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</si>
  <si>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</si>
  <si>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</si>
  <si>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</si>
  <si>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</si>
  <si>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</si>
  <si>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</si>
  <si>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</si>
  <si>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</si>
  <si>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</si>
  <si>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</si>
  <si>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</si>
  <si>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</si>
  <si>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</si>
  <si>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</si>
  <si>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</si>
  <si>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</si>
  <si>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</si>
  <si>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</si>
  <si>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</si>
  <si>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</si>
  <si>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</si>
  <si>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</si>
  <si>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</si>
  <si>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</si>
  <si>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</si>
  <si>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</si>
  <si>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</si>
  <si>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</si>
  <si>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</si>
  <si>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</si>
  <si>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</si>
  <si>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</si>
  <si>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</si>
  <si>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</si>
  <si>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</si>
  <si>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</si>
  <si>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</si>
  <si>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</si>
  <si>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</si>
  <si>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</si>
  <si>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</si>
  <si>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</si>
  <si>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</si>
  <si>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</si>
  <si>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</si>
  <si>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</si>
  <si>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</si>
  <si>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</si>
  <si>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</si>
  <si>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</si>
  <si>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</si>
  <si>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</si>
  <si>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</si>
  <si>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</si>
  <si>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</si>
  <si>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</si>
  <si>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</si>
  <si>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</si>
  <si>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</si>
  <si>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</si>
  <si>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</si>
  <si>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</si>
  <si>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</si>
  <si>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</si>
  <si>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</si>
  <si>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</si>
  <si>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</si>
  <si>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</si>
  <si>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</si>
  <si>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</si>
  <si>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</si>
  <si>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</si>
  <si>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</si>
  <si>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</si>
  <si>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</si>
  <si>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</si>
  <si>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</si>
  <si>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</si>
  <si>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</si>
  <si>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</si>
  <si>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</si>
  <si>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</si>
  <si>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</si>
  <si>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</si>
  <si>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</si>
  <si>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</si>
  <si>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</si>
  <si>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</si>
  <si>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</si>
  <si>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</si>
  <si>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</si>
  <si>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</si>
  <si>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</si>
  <si>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</si>
  <si>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</si>
  <si>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</si>
  <si>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</si>
  <si>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</si>
  <si>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</si>
  <si>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</si>
  <si>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</si>
  <si>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</si>
  <si>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</si>
  <si>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</si>
  <si>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</si>
  <si>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</si>
  <si>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</si>
  <si>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</si>
  <si>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</si>
  <si>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</si>
  <si>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</si>
  <si>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</si>
  <si>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</si>
  <si>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</si>
  <si>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</si>
  <si>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</si>
  <si>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</si>
  <si>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</si>
  <si>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</si>
  <si>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</si>
  <si>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</si>
  <si>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</si>
  <si>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</si>
  <si>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</si>
  <si>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</si>
  <si>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</si>
  <si>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</si>
  <si>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</si>
  <si>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</si>
  <si>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</si>
  <si>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</si>
  <si>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</si>
  <si>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</si>
  <si>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</si>
  <si>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</si>
  <si>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</si>
  <si>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</si>
  <si>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</si>
  <si>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</si>
  <si>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</si>
  <si>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</si>
  <si>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</si>
  <si>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</si>
  <si>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</si>
  <si>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</si>
  <si>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</si>
  <si>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</si>
  <si>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</si>
  <si>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</si>
  <si>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</si>
  <si>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</si>
  <si>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</si>
  <si>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</si>
  <si>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</si>
  <si>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</si>
  <si>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</si>
  <si>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</si>
  <si>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</si>
  <si>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</si>
  <si>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</si>
  <si>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</si>
  <si>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</si>
  <si>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</si>
  <si>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</si>
  <si>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</si>
  <si>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</si>
  <si>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</si>
  <si>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</si>
  <si>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</si>
  <si>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</si>
  <si>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</si>
  <si>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</si>
  <si>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</si>
  <si>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</si>
  <si>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</si>
  <si>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</si>
  <si>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</si>
  <si>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</si>
  <si>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</si>
  <si>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</si>
  <si>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</si>
  <si>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</si>
  <si>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</si>
  <si>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</si>
  <si>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</si>
  <si>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</si>
  <si>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</si>
  <si>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</si>
  <si>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</si>
  <si>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</si>
  <si>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</si>
  <si>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</si>
  <si>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</si>
  <si>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</si>
  <si>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</si>
  <si>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</si>
  <si>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</si>
  <si>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</si>
  <si>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</si>
  <si>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</si>
  <si>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</si>
  <si>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</si>
  <si>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</si>
  <si>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</si>
  <si>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</si>
  <si>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</si>
  <si>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</si>
  <si>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</si>
  <si>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</si>
  <si>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</si>
  <si>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</si>
  <si>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</si>
  <si>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</si>
  <si>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</si>
  <si>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</si>
  <si>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</si>
  <si>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</si>
  <si>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</si>
  <si>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</si>
  <si>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</si>
  <si>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</si>
  <si>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</si>
  <si>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</si>
  <si>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</si>
  <si>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</si>
  <si>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</si>
  <si>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</si>
  <si>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</si>
  <si>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</si>
  <si>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</si>
  <si>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</si>
  <si>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</si>
  <si>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</si>
  <si>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</si>
  <si>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</si>
  <si>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</si>
  <si>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</si>
  <si>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</si>
  <si>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</si>
  <si>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</si>
  <si>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</si>
  <si>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</si>
  <si>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</si>
  <si>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</si>
  <si>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</si>
  <si>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</si>
  <si>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</si>
  <si>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</si>
  <si>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</si>
  <si>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</si>
  <si>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</si>
  <si>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</si>
  <si>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</si>
  <si>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</si>
  <si>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</si>
  <si>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</si>
  <si>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</si>
  <si>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</si>
  <si>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</si>
  <si>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</si>
  <si>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</si>
  <si>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</si>
  <si>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</si>
  <si>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</si>
  <si>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</si>
  <si>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</si>
  <si>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</si>
  <si>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</si>
  <si>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</si>
  <si>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</si>
  <si>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</si>
  <si>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</si>
  <si>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</si>
  <si>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</si>
  <si>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</si>
  <si>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</si>
  <si>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</si>
  <si>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</si>
  <si>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</si>
  <si>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</si>
  <si>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</si>
  <si>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</si>
  <si>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</si>
  <si>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</si>
  <si>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</si>
  <si>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</si>
  <si>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</si>
  <si>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</si>
  <si>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</si>
  <si>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</si>
  <si>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</si>
  <si>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</si>
  <si>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</si>
  <si>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</si>
  <si>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</si>
  <si>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</si>
  <si>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</si>
  <si>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</si>
  <si>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</si>
  <si>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</si>
  <si>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</si>
  <si>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</si>
  <si>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</si>
  <si>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</si>
  <si>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</si>
  <si>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</si>
  <si>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</si>
  <si>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</si>
  <si>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</si>
  <si>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</si>
  <si>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</si>
  <si>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</si>
  <si>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</si>
  <si>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</si>
  <si>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</si>
  <si>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</si>
  <si>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</si>
  <si>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</si>
  <si>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</si>
  <si>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</si>
  <si>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</si>
  <si>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</si>
  <si>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</si>
  <si>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</si>
  <si>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</si>
  <si>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</si>
  <si>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</si>
  <si>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</si>
  <si>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</si>
  <si>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</si>
  <si>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</si>
  <si>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</si>
  <si>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</si>
  <si>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</si>
  <si>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</si>
  <si>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</si>
  <si>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</si>
  <si>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</si>
  <si>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</si>
  <si>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</si>
  <si>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</si>
  <si>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</si>
  <si>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</si>
  <si>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</si>
  <si>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</si>
  <si>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</si>
  <si>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</si>
  <si>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</si>
  <si>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</si>
  <si>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</si>
  <si>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</si>
  <si>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</si>
  <si>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</si>
  <si>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</si>
  <si>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</si>
  <si>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</si>
  <si>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</si>
  <si>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</si>
  <si>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</si>
  <si>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</si>
  <si>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</si>
  <si>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</si>
  <si>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</si>
  <si>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</si>
  <si>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</si>
  <si>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</si>
  <si>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</si>
  <si>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</si>
  <si>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</si>
  <si>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</si>
  <si>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</si>
  <si>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</si>
  <si>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</si>
  <si>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</si>
  <si>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</si>
  <si>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</si>
  <si>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</si>
  <si>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</si>
  <si>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</si>
  <si>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</si>
  <si>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</si>
  <si>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</si>
  <si>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</si>
  <si>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</si>
  <si>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</si>
  <si>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</si>
  <si>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</si>
  <si>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</si>
  <si>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</si>
  <si>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</si>
  <si>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</si>
  <si>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</si>
  <si>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</si>
  <si>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</si>
  <si>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</si>
  <si>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</si>
  <si>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</si>
  <si>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</si>
  <si>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</si>
  <si>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</si>
  <si>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</si>
  <si>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</si>
  <si>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</si>
  <si>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</si>
  <si>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</si>
  <si>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</si>
  <si>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</si>
  <si>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</si>
  <si>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</si>
  <si>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</si>
  <si>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</si>
  <si>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</si>
  <si>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</si>
  <si>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</si>
  <si>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</si>
  <si>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</si>
  <si>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</si>
  <si>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</si>
  <si>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</si>
  <si>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</si>
  <si>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</si>
  <si>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</si>
  <si>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</si>
  <si>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</si>
  <si>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</si>
  <si>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</si>
  <si>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</si>
  <si>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</si>
  <si>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</si>
  <si>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</si>
  <si>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</si>
  <si>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</si>
  <si>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</si>
  <si>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</si>
  <si>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</si>
  <si>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</si>
  <si>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</si>
  <si>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</si>
  <si>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</si>
  <si>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</si>
  <si>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</si>
  <si>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</si>
  <si>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</si>
  <si>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</si>
  <si>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</si>
  <si>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</si>
  <si>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</si>
  <si>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</si>
  <si>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</si>
  <si>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</si>
  <si>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</si>
  <si>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</si>
  <si>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</si>
  <si>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</si>
  <si>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</si>
  <si>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</si>
  <si>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</si>
  <si>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</si>
  <si>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</si>
  <si>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</si>
  <si>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</si>
  <si>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</si>
  <si>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</si>
  <si>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</si>
  <si>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</si>
  <si>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</si>
  <si>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</si>
  <si>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</si>
  <si>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</si>
  <si>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</si>
  <si>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</si>
  <si>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</si>
  <si>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</si>
  <si>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</si>
  <si>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</si>
  <si>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</si>
  <si>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</si>
  <si>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</si>
  <si>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</si>
  <si>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</si>
  <si>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</si>
  <si>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</si>
  <si>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</si>
  <si>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</si>
  <si>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</si>
  <si>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</si>
  <si>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</si>
  <si>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</si>
  <si>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</si>
  <si>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</si>
  <si>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</si>
  <si>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</si>
  <si>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</si>
  <si>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</si>
  <si>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</si>
  <si>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</si>
  <si>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</si>
  <si>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</si>
  <si>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</si>
  <si>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</si>
  <si>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</si>
  <si>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</si>
  <si>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</si>
  <si>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</si>
  <si>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</si>
  <si>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</si>
  <si>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</si>
  <si>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</si>
  <si>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</si>
  <si>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</si>
  <si>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</si>
  <si>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</si>
  <si>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</si>
  <si>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</si>
  <si>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</si>
  <si>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</si>
  <si>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</si>
  <si>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</si>
  <si>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</si>
  <si>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</si>
  <si>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</si>
  <si>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</si>
  <si>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</si>
  <si>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</si>
  <si>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</si>
  <si>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</si>
  <si>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</si>
  <si>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</si>
  <si>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</si>
  <si>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</si>
  <si>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</si>
  <si>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</si>
  <si>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</si>
  <si>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</si>
  <si>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</si>
  <si>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</si>
  <si>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</si>
  <si>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</si>
  <si>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</si>
  <si>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</si>
  <si>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</si>
  <si>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</si>
  <si>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</si>
  <si>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</si>
  <si>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</si>
  <si>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</si>
  <si>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</si>
  <si>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</si>
  <si>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</si>
  <si>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</si>
  <si>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</si>
  <si>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</si>
  <si>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</si>
  <si>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</si>
  <si>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</si>
  <si>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</si>
  <si>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</si>
  <si>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</si>
  <si>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</si>
  <si>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</si>
  <si>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</si>
  <si>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</si>
  <si>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</si>
  <si>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</si>
  <si>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</si>
  <si>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</si>
  <si>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</si>
  <si>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</si>
  <si>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</si>
  <si>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</si>
  <si>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</si>
  <si>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</si>
  <si>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</si>
  <si>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</si>
  <si>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</si>
  <si>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</si>
  <si>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</si>
  <si>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</si>
  <si>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</si>
  <si>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</si>
  <si>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</si>
  <si>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</si>
  <si>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</si>
  <si>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</si>
  <si>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</si>
  <si>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</si>
  <si>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</si>
  <si>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</si>
  <si>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</si>
  <si>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</si>
  <si>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</si>
  <si>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</si>
  <si>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</si>
  <si>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</si>
  <si>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</si>
  <si>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</si>
  <si>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</si>
  <si>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</si>
  <si>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</si>
  <si>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</si>
  <si>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</si>
  <si>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</si>
  <si>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</si>
  <si>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</si>
  <si>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</si>
  <si>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</si>
  <si>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</si>
  <si>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</si>
  <si>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</si>
  <si>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</si>
  <si>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</si>
  <si>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</si>
  <si>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</si>
  <si>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</si>
  <si>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</si>
  <si>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</si>
  <si>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</si>
  <si>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</si>
  <si>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</si>
  <si>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</si>
  <si>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</si>
  <si>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</si>
  <si>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</si>
  <si>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</si>
  <si>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</si>
  <si>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</si>
  <si>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</si>
  <si>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</si>
  <si>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</si>
  <si>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</si>
  <si>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</si>
  <si>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</si>
  <si>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</si>
  <si>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</si>
  <si>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</si>
  <si>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</si>
  <si>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</si>
  <si>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</si>
  <si>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</si>
  <si>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</si>
  <si>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</si>
  <si>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</si>
  <si>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</si>
  <si>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</si>
  <si>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</si>
  <si>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</si>
  <si>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</si>
  <si>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</si>
  <si>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</si>
  <si>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</si>
  <si>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</si>
  <si>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</si>
  <si>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</si>
  <si>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</si>
  <si>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</si>
  <si>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</si>
  <si>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</si>
  <si>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</si>
  <si>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</si>
  <si>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</si>
  <si>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</si>
  <si>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</si>
  <si>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</si>
  <si>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</si>
  <si>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</si>
  <si>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</si>
  <si>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</si>
  <si>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</si>
  <si>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</si>
  <si>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</si>
  <si>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</si>
  <si>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</si>
  <si>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</si>
  <si>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</si>
  <si>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</si>
  <si>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</si>
  <si>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</si>
  <si>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</si>
  <si>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</si>
  <si>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</si>
  <si>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</si>
  <si>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</si>
  <si>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</si>
  <si>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</si>
  <si>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</si>
  <si>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</si>
  <si>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</si>
  <si>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</si>
  <si>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</si>
  <si>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</si>
  <si>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</si>
  <si>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</si>
  <si>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</si>
  <si>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</si>
  <si>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</si>
  <si>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</si>
  <si>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</si>
  <si>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</si>
  <si>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</si>
  <si>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</si>
  <si>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</si>
  <si>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</si>
  <si>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</si>
  <si>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</si>
  <si>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</si>
  <si>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</si>
  <si>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</si>
  <si>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</si>
  <si>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</si>
  <si>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</si>
  <si>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</si>
  <si>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</si>
  <si>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</si>
  <si>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</si>
  <si>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</si>
  <si>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</si>
  <si>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</si>
  <si>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</si>
  <si>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</si>
  <si>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</si>
  <si>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</si>
  <si>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</si>
  <si>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</si>
  <si>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</si>
  <si>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</si>
  <si>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</si>
  <si>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</si>
  <si>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</si>
  <si>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</si>
  <si>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</si>
  <si>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</si>
  <si>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</si>
  <si>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</si>
  <si>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</si>
  <si>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</si>
  <si>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</si>
  <si>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</si>
  <si>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</si>
  <si>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</si>
  <si>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</si>
  <si>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</si>
  <si>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</si>
  <si>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</si>
  <si>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</si>
  <si>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</si>
  <si>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</si>
  <si>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</si>
  <si>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</si>
  <si>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</si>
  <si>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</si>
  <si>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</si>
  <si>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</si>
  <si>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</si>
  <si>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</si>
  <si>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</si>
  <si>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</si>
  <si>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</si>
  <si>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</si>
  <si>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</si>
  <si>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</si>
  <si>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</si>
  <si>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</si>
  <si>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</si>
  <si>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</si>
  <si>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</si>
  <si>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</si>
  <si>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</si>
  <si>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</si>
  <si>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</si>
  <si>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</si>
  <si>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</si>
  <si>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</si>
  <si>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</si>
  <si>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</si>
  <si>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</si>
  <si>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</si>
  <si>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</si>
  <si>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</si>
  <si>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</si>
  <si>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</si>
  <si>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</si>
  <si>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</si>
  <si>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</si>
  <si>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</si>
  <si>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</si>
  <si>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</si>
  <si>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</si>
  <si>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</si>
  <si>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</si>
  <si>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</si>
  <si>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</si>
  <si>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</si>
  <si>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</si>
  <si>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</si>
  <si>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</si>
  <si>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</si>
  <si>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</si>
  <si>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</si>
  <si>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</si>
  <si>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</si>
  <si>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</si>
  <si>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</si>
  <si>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</si>
  <si>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</si>
  <si>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</si>
  <si>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</si>
  <si>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</si>
  <si>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</si>
  <si>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</si>
  <si>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</si>
  <si>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</si>
  <si>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</si>
  <si>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</si>
  <si>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</si>
  <si>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</si>
  <si>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</si>
  <si>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</si>
  <si>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</si>
  <si>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</si>
  <si>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</si>
  <si>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</si>
  <si>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</si>
  <si>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</si>
  <si>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</si>
  <si>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</si>
  <si>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</si>
  <si>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</si>
  <si>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</si>
  <si>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</si>
  <si>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</si>
  <si>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</si>
  <si>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</si>
  <si>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</si>
  <si>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</si>
  <si>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</si>
  <si>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</si>
  <si>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</si>
  <si>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</si>
  <si>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</si>
  <si>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</si>
  <si>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</si>
  <si>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</si>
  <si>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</si>
  <si>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</si>
  <si>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</si>
  <si>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</si>
  <si>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</si>
  <si>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</si>
  <si>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</si>
  <si>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</si>
  <si>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</si>
  <si>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</si>
  <si>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</si>
  <si>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</si>
  <si>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</si>
  <si>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</si>
  <si>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</si>
  <si>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</si>
  <si>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</si>
  <si>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</si>
  <si>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</si>
  <si>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</si>
  <si>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</si>
  <si>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</si>
  <si>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</si>
  <si>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</si>
  <si>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</si>
  <si>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</si>
  <si>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</si>
  <si>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</si>
  <si>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</si>
  <si>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</si>
  <si>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</si>
  <si>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</si>
  <si>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</si>
  <si>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</si>
  <si>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</si>
  <si>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</si>
  <si>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</si>
  <si>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</si>
  <si>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</si>
  <si>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</si>
  <si>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</si>
  <si>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</si>
  <si>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</si>
  <si>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</si>
  <si>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</si>
  <si>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</si>
  <si>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</si>
  <si>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</si>
  <si>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</si>
  <si>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</si>
  <si>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</si>
  <si>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</si>
  <si>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</si>
  <si>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</si>
  <si>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</si>
  <si>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</si>
  <si>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</si>
  <si>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</si>
  <si>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</si>
  <si>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</si>
  <si>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</si>
  <si>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</si>
  <si>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</si>
  <si>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</si>
  <si>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</si>
  <si>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</si>
  <si>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</si>
  <si>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</si>
  <si>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</si>
  <si>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</si>
  <si>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</si>
  <si>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</si>
  <si>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</si>
  <si>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</si>
  <si>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</si>
  <si>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</si>
  <si>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</si>
  <si>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</si>
  <si>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</si>
  <si>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</si>
  <si>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</si>
  <si>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</si>
  <si>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</si>
  <si>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</si>
  <si>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</si>
  <si>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</si>
  <si>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</si>
  <si>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</si>
  <si>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</si>
  <si>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</si>
  <si>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</si>
  <si>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</si>
  <si>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</si>
  <si>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</si>
  <si>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</si>
  <si>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</si>
  <si>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</si>
  <si>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</si>
  <si>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</si>
  <si>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</si>
  <si>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</si>
  <si>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</si>
  <si>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</si>
  <si>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</si>
  <si>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</si>
  <si>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</si>
  <si>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</si>
  <si>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</si>
  <si>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</si>
  <si>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</si>
  <si>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</si>
  <si>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</si>
  <si>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</si>
  <si>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</si>
  <si>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</si>
  <si>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</si>
  <si>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</si>
  <si>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</si>
  <si>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</si>
  <si>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</si>
  <si>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</si>
  <si>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</si>
  <si>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</si>
  <si>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</si>
  <si>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</si>
  <si>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</si>
  <si>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</si>
  <si>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</si>
  <si>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</si>
  <si>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</si>
  <si>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</si>
  <si>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</si>
  <si>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</si>
  <si>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</si>
  <si>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</si>
  <si>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</si>
  <si>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</si>
  <si>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</si>
  <si>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</si>
  <si>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</si>
  <si>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</si>
  <si>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</si>
  <si>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</si>
  <si>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</si>
  <si>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</si>
  <si>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</si>
  <si>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</si>
  <si>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</si>
  <si>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</si>
  <si>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</si>
  <si>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</si>
  <si>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</si>
  <si>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</si>
  <si>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</si>
  <si>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</si>
  <si>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</si>
  <si>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</si>
  <si>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</si>
  <si>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</si>
  <si>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</si>
  <si>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</si>
  <si>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</si>
  <si>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</si>
  <si>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</si>
  <si>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</si>
  <si>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</si>
  <si>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</si>
  <si>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</si>
  <si>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</si>
  <si>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</si>
  <si>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</si>
  <si>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</si>
  <si>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</si>
  <si>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</si>
  <si>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</si>
  <si>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</si>
  <si>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</si>
  <si>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</si>
  <si>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</si>
  <si>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</si>
  <si>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</si>
  <si>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</si>
  <si>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</si>
  <si>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</si>
  <si>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</si>
  <si>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</si>
  <si>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</si>
  <si>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</si>
  <si>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</si>
  <si>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</si>
  <si>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</si>
  <si>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</si>
  <si>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</si>
  <si>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</si>
  <si>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</si>
  <si>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</si>
  <si>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</si>
  <si>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</si>
  <si>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</si>
  <si>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</si>
  <si>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</si>
  <si>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</si>
  <si>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</si>
  <si>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</si>
  <si>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</si>
  <si>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</si>
  <si>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</si>
  <si>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</si>
  <si>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</si>
  <si>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</si>
  <si>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</si>
  <si>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</si>
  <si>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</si>
  <si>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</si>
  <si>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</si>
  <si>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</si>
  <si>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</si>
  <si>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</si>
  <si>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</si>
  <si>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</si>
  <si>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</si>
  <si>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</si>
  <si>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</si>
  <si>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</si>
  <si>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</si>
  <si>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</si>
  <si>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</si>
  <si>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</si>
  <si>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</si>
  <si>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</si>
  <si>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</si>
  <si>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</si>
  <si>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</si>
  <si>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</si>
  <si>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</si>
  <si>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</si>
  <si>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</si>
  <si>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</si>
  <si>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</si>
  <si>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</si>
  <si>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</si>
  <si>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</si>
  <si>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</si>
  <si>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</si>
  <si>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</si>
  <si>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</si>
  <si>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</si>
  <si>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</si>
  <si>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</si>
  <si>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</si>
  <si>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</si>
  <si>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</si>
  <si>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</si>
  <si>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</si>
  <si>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</si>
  <si>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</si>
  <si>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</si>
  <si>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</si>
  <si>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</si>
  <si>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</si>
  <si>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</si>
  <si>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</si>
  <si>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</si>
  <si>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</si>
  <si>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</si>
  <si>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</si>
  <si>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</si>
  <si>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</si>
  <si>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</si>
  <si>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</si>
  <si>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</si>
  <si>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</si>
  <si>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</si>
  <si>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</si>
  <si>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</si>
  <si>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</si>
  <si>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</si>
  <si>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</si>
  <si>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</si>
  <si>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</si>
  <si>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</si>
  <si>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</si>
  <si>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</si>
  <si>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</si>
  <si>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</si>
  <si>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</si>
  <si>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</si>
  <si>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</si>
  <si>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</si>
  <si>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</si>
  <si>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</si>
  <si>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</si>
  <si>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</si>
  <si>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</si>
  <si>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</si>
  <si>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</si>
  <si>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</si>
  <si>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</si>
  <si>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</si>
  <si>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</si>
  <si>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</si>
  <si>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</si>
  <si>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</si>
  <si>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</si>
  <si>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</si>
  <si>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</si>
  <si>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</si>
  <si>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</si>
  <si>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</si>
  <si>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</si>
  <si>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</si>
  <si>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</si>
  <si>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</si>
  <si>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</si>
  <si>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</si>
  <si>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</si>
  <si>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</si>
  <si>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</si>
  <si>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</si>
  <si>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</si>
  <si>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</si>
  <si>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</si>
  <si>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</si>
  <si>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</si>
  <si>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</si>
  <si>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</si>
  <si>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</si>
  <si>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</si>
  <si>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</si>
  <si>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</si>
  <si>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</si>
  <si>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</si>
  <si>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</si>
  <si>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</si>
  <si>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</si>
  <si>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</si>
  <si>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</si>
  <si>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</si>
  <si>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</si>
  <si>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</si>
  <si>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</si>
  <si>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</si>
  <si>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</si>
  <si>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</si>
  <si>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</si>
  <si>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</si>
  <si>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</si>
  <si>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</si>
  <si>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</si>
  <si>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</si>
  <si>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</si>
  <si>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</si>
  <si>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</si>
  <si>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</si>
  <si>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</si>
  <si>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</si>
  <si>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</si>
  <si>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</si>
  <si>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</si>
  <si>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</si>
  <si>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</si>
  <si>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</si>
  <si>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</si>
  <si>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</si>
  <si>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</si>
  <si>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</si>
  <si>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</si>
  <si>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</si>
  <si>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</si>
  <si>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</si>
  <si>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</si>
  <si>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</si>
  <si>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</si>
  <si>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</si>
  <si>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</si>
  <si>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</si>
  <si>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</si>
  <si>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</si>
  <si>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</si>
  <si>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</si>
  <si>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</si>
  <si>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</si>
  <si>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</si>
  <si>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</si>
  <si>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</si>
  <si>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</si>
  <si>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</si>
  <si>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</si>
  <si>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</si>
  <si>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</si>
  <si>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</si>
  <si>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</si>
  <si>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</si>
  <si>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</si>
  <si>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</si>
  <si>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</si>
  <si>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</si>
  <si>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</si>
  <si>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</si>
  <si>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</si>
  <si>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</si>
  <si>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</si>
  <si>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</si>
  <si>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</si>
  <si>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</si>
  <si>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</si>
  <si>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</si>
  <si>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</si>
  <si>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</si>
  <si>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</si>
  <si>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</si>
  <si>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</si>
  <si>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</si>
  <si>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</si>
  <si>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</si>
  <si>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</si>
  <si>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</si>
  <si>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</si>
  <si>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</si>
  <si>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</si>
  <si>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</si>
  <si>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</si>
  <si>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</si>
  <si>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</si>
  <si>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</si>
  <si>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</si>
  <si>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</si>
  <si>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</si>
  <si>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</si>
  <si>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</si>
  <si>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</si>
  <si>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</si>
  <si>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</si>
  <si>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</si>
  <si>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</si>
  <si>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</si>
  <si>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</si>
  <si>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</si>
  <si>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</si>
  <si>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</si>
  <si>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</si>
  <si>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</si>
  <si>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</si>
  <si>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</si>
  <si>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</si>
  <si>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</si>
  <si>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</si>
  <si>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</si>
  <si>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</si>
  <si>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</si>
  <si>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</si>
  <si>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</si>
  <si>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</si>
  <si>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</si>
  <si>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</si>
  <si>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</si>
  <si>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</si>
  <si>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</si>
  <si>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</si>
  <si>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</si>
  <si>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</si>
  <si>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</si>
  <si>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</si>
  <si>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</si>
  <si>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</si>
  <si>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</si>
  <si>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</si>
  <si>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</si>
  <si>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</si>
  <si>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</si>
  <si>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</si>
  <si>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</si>
  <si>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</si>
  <si>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</si>
  <si>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</si>
  <si>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</si>
  <si>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</si>
  <si>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</si>
  <si>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</si>
  <si>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</si>
  <si>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</si>
  <si>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</si>
  <si>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</si>
  <si>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</si>
  <si>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</si>
  <si>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</si>
  <si>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</si>
  <si>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</si>
  <si>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</si>
  <si>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</si>
  <si>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</si>
  <si>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</si>
  <si>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</si>
  <si>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</si>
  <si>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</si>
  <si>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</si>
  <si>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</si>
  <si>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</si>
  <si>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</si>
  <si>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</si>
  <si>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</si>
  <si>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</si>
  <si>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</si>
  <si>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</si>
  <si>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</si>
  <si>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</si>
  <si>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</si>
  <si>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</si>
  <si>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</si>
  <si>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</si>
  <si>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</si>
  <si>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</si>
  <si>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</si>
  <si>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</si>
  <si>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</si>
  <si>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</si>
  <si>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</si>
  <si>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</si>
  <si>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</si>
  <si>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</si>
  <si>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</si>
  <si>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</si>
  <si>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</si>
  <si>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</si>
  <si>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</si>
  <si>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</si>
  <si>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</si>
  <si>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</si>
  <si>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</si>
  <si>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</si>
  <si>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</si>
  <si>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</si>
  <si>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</si>
  <si>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</si>
  <si>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</si>
  <si>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</si>
  <si>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</si>
  <si>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</si>
  <si>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</si>
  <si>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</si>
  <si>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</si>
  <si>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</si>
  <si>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</si>
  <si>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</si>
  <si>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</si>
  <si>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</si>
  <si>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</si>
  <si>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</si>
  <si>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</si>
  <si>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</si>
  <si>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</si>
  <si>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</si>
  <si>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</si>
  <si>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</si>
  <si>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</si>
  <si>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</si>
  <si>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</si>
  <si>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</si>
  <si>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</si>
  <si>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</si>
  <si>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</si>
  <si>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</si>
  <si>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</si>
  <si>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</si>
  <si>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</si>
  <si>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</si>
  <si>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</si>
  <si>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</si>
  <si>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</si>
  <si>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</si>
  <si>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</si>
  <si>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</si>
  <si>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</si>
  <si>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</si>
  <si>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</si>
  <si>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</si>
  <si>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</si>
  <si>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</si>
  <si>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</si>
  <si>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</si>
  <si>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</si>
  <si>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</si>
  <si>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</si>
  <si>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</si>
  <si>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</si>
  <si>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</si>
  <si>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</si>
  <si>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</si>
  <si>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</si>
  <si>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</si>
  <si>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</si>
  <si>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</si>
  <si>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</si>
  <si>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</si>
  <si>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</si>
  <si>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</si>
  <si>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</si>
  <si>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</si>
  <si>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</si>
  <si>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</si>
  <si>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</si>
  <si>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</si>
  <si>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</si>
  <si>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</si>
  <si>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</si>
  <si>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</si>
  <si>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</si>
  <si>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</si>
  <si>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</si>
  <si>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</si>
  <si>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</si>
  <si>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</si>
  <si>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</si>
  <si>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</si>
  <si>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</si>
  <si>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</si>
  <si>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</si>
  <si>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</si>
  <si>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</si>
  <si>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</si>
  <si>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</si>
  <si>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</si>
  <si>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</si>
  <si>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</si>
  <si>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</si>
  <si>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</si>
  <si>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</si>
  <si>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</si>
  <si>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</si>
  <si>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</si>
  <si>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</si>
  <si>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</si>
  <si>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</si>
  <si>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</si>
  <si>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</si>
  <si>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</si>
  <si>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</si>
  <si>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</si>
  <si>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</si>
  <si>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</si>
  <si>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</si>
  <si>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</si>
  <si>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</si>
  <si>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</si>
  <si>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</si>
  <si>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</si>
  <si>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</si>
  <si>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</si>
  <si>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</si>
  <si>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</si>
  <si>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</si>
  <si>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</si>
  <si>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</si>
  <si>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</si>
  <si>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</si>
  <si>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</si>
  <si>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</si>
  <si>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</si>
  <si>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</si>
  <si>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</si>
  <si>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</si>
  <si>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</si>
  <si>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</si>
  <si>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</si>
  <si>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</si>
  <si>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</si>
  <si>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</si>
  <si>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</si>
  <si>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</si>
  <si>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</si>
  <si>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</si>
  <si>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</si>
  <si>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</si>
  <si>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</si>
  <si>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</si>
  <si>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</si>
  <si>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</si>
  <si>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</si>
  <si>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</si>
  <si>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</si>
  <si>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</si>
  <si>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</si>
  <si>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</si>
  <si>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</si>
  <si>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</si>
  <si>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</si>
  <si>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</si>
  <si>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</si>
  <si>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</si>
  <si>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</si>
  <si>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</si>
  <si>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</si>
  <si>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</si>
  <si>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</si>
  <si>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</si>
  <si>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</si>
  <si>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</si>
  <si>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</si>
  <si>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</si>
  <si>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</si>
  <si>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</si>
  <si>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</si>
  <si>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</si>
  <si>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</si>
  <si>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</si>
  <si>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</si>
  <si>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</si>
  <si>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</si>
  <si>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</si>
  <si>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</si>
  <si>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</si>
  <si>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</si>
  <si>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</si>
  <si>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</si>
  <si>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</si>
  <si>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</si>
  <si>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</si>
  <si>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</si>
  <si>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</si>
  <si>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</si>
  <si>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</si>
  <si>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</si>
  <si>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</si>
  <si>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</si>
  <si>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</si>
  <si>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</si>
  <si>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</si>
  <si>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</si>
  <si>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</si>
  <si>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</si>
  <si>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</si>
  <si>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</si>
  <si>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</si>
  <si>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</si>
  <si>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</si>
  <si>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</si>
  <si>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</si>
  <si>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</si>
  <si>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</si>
  <si>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</si>
  <si>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</si>
  <si>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</si>
  <si>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</si>
  <si>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</si>
  <si>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</si>
  <si>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</si>
  <si>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</si>
  <si>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</si>
  <si>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</si>
  <si>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</si>
  <si>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</si>
  <si>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</si>
  <si>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</si>
  <si>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</si>
  <si>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</si>
  <si>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</si>
  <si>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</si>
  <si>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</si>
  <si>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</si>
  <si>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</si>
  <si>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</si>
  <si>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</si>
  <si>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</si>
  <si>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</si>
  <si>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</si>
  <si>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</si>
  <si>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</si>
  <si>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</si>
  <si>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</si>
  <si>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</si>
  <si>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</si>
  <si>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</si>
  <si>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</si>
  <si>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</si>
  <si>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</si>
  <si>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</si>
  <si>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</si>
  <si>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</si>
  <si>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</si>
  <si>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</si>
  <si>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</si>
  <si>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</si>
  <si>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</si>
  <si>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</si>
  <si>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</si>
  <si>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</si>
  <si>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</si>
  <si>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</si>
  <si>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</si>
  <si>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</si>
  <si>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</si>
  <si>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</si>
  <si>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</si>
  <si>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</si>
  <si>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</si>
  <si>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</si>
  <si>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</si>
  <si>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</si>
  <si>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</si>
  <si>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</si>
  <si>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</si>
  <si>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</si>
  <si>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</si>
  <si>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</si>
  <si>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</si>
  <si>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</si>
  <si>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</si>
  <si>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</si>
  <si>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</si>
  <si>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</si>
  <si>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</si>
  <si>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</si>
  <si>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</si>
  <si>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</si>
  <si>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</si>
  <si>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</si>
  <si>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</si>
  <si>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</si>
  <si>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</si>
  <si>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</si>
  <si>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</si>
  <si>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</si>
  <si>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</si>
  <si>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</si>
  <si>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</si>
  <si>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</si>
  <si>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</si>
  <si>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</si>
  <si>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</si>
  <si>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</si>
  <si>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</si>
  <si>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</si>
  <si>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</si>
  <si>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</si>
  <si>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</si>
  <si>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</si>
  <si>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</si>
  <si>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</si>
  <si>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</si>
  <si>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</si>
  <si>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</si>
  <si>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</si>
  <si>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</si>
  <si>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</si>
  <si>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</si>
  <si>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</si>
  <si>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</si>
  <si>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</si>
  <si>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</si>
  <si>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</si>
  <si>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</si>
  <si>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</si>
  <si>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</si>
  <si>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</si>
  <si>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</si>
  <si>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</si>
  <si>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</si>
  <si>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</si>
  <si>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</si>
  <si>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</si>
  <si>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</si>
  <si>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</si>
  <si>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</si>
  <si>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</si>
  <si>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</si>
  <si>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</si>
  <si>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</si>
  <si>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</si>
  <si>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</si>
  <si>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</si>
  <si>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</si>
  <si>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</si>
  <si>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</si>
  <si>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</si>
  <si>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</si>
  <si>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</si>
  <si>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</si>
  <si>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</si>
  <si>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</si>
  <si>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</si>
  <si>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</si>
  <si>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</si>
  <si>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</si>
  <si>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</si>
  <si>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</si>
  <si>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</si>
  <si>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</si>
  <si>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</si>
  <si>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</si>
  <si>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</si>
  <si>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</si>
  <si>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</si>
  <si>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</si>
  <si>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</si>
  <si>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</si>
  <si>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</si>
  <si>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</si>
  <si>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</si>
  <si>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</si>
  <si>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</si>
  <si>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</si>
  <si>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</si>
  <si>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</si>
  <si>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</si>
  <si>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</si>
  <si>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</si>
  <si>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</si>
  <si>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</si>
  <si>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</si>
  <si>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</si>
  <si>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</si>
  <si>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</si>
  <si>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</si>
  <si>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</si>
  <si>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</si>
  <si>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</si>
  <si>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</si>
  <si>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</si>
  <si>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</si>
  <si>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</si>
  <si>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</si>
  <si>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</si>
  <si>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</si>
  <si>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</si>
  <si>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</si>
  <si>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</si>
  <si>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</si>
  <si>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</si>
  <si>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</si>
  <si>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</si>
  <si>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</si>
  <si>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</si>
  <si>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</si>
  <si>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</si>
  <si>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</si>
  <si>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</si>
  <si>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</si>
  <si>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</si>
  <si>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</si>
  <si>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</si>
  <si>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</si>
  <si>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</si>
  <si>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</si>
  <si>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</si>
  <si>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</si>
  <si>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</si>
  <si>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</si>
  <si>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</si>
  <si>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</si>
  <si>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</si>
  <si>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</si>
  <si>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</si>
  <si>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</si>
  <si>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</si>
  <si>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</si>
  <si>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</si>
  <si>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</si>
  <si>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</si>
  <si>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</si>
  <si>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</si>
  <si>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</si>
  <si>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</si>
  <si>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</si>
  <si>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</si>
  <si>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</si>
  <si>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</si>
  <si>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</si>
  <si>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</si>
  <si>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</si>
  <si>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</si>
  <si>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</si>
  <si>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</si>
  <si>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</si>
  <si>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</si>
  <si>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</si>
  <si>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</si>
  <si>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</si>
  <si>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</si>
  <si>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</si>
  <si>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</si>
  <si>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</si>
  <si>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</si>
  <si>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</si>
  <si>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</si>
  <si>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</si>
  <si>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</si>
  <si>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</si>
  <si>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</si>
  <si>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</si>
  <si>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</si>
  <si>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</si>
  <si>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</si>
  <si>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</si>
  <si>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</si>
  <si>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</si>
  <si>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</si>
  <si>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</si>
  <si>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</si>
  <si>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</si>
  <si>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</si>
  <si>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</si>
  <si>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</si>
  <si>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</si>
  <si>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</si>
  <si>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</si>
  <si>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</si>
  <si>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</si>
  <si>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</si>
  <si>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</si>
  <si>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</si>
  <si>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</si>
  <si>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</si>
  <si>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</si>
  <si>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</si>
  <si>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</si>
  <si>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</si>
  <si>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</si>
  <si>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</si>
  <si>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</si>
  <si>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</si>
  <si>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</si>
  <si>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</si>
  <si>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</si>
  <si>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</si>
  <si>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</si>
  <si>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</si>
  <si>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</si>
  <si>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</si>
  <si>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</si>
  <si>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</si>
  <si>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</si>
  <si>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</si>
  <si>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</si>
  <si>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</si>
  <si>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</si>
  <si>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</si>
  <si>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</si>
  <si>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</si>
  <si>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</si>
  <si>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</si>
  <si>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</si>
  <si>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</si>
  <si>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</si>
  <si>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</si>
  <si>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</si>
  <si>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</si>
  <si>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</si>
  <si>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</si>
  <si>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</si>
  <si>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</si>
  <si>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</si>
  <si>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</si>
  <si>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</si>
  <si>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</si>
  <si>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</si>
  <si>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</si>
  <si>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</si>
  <si>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</si>
  <si>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</si>
  <si>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</si>
  <si>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</si>
  <si>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</si>
  <si>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</si>
  <si>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</si>
  <si>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</si>
  <si>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</si>
  <si>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</si>
  <si>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</si>
  <si>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</si>
  <si>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</si>
  <si>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</si>
  <si>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</si>
  <si>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</si>
  <si>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</si>
  <si>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</si>
  <si>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</si>
  <si>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</si>
  <si>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</si>
  <si>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</si>
  <si>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</si>
  <si>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</si>
  <si>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</si>
  <si>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</si>
  <si>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</si>
  <si>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</si>
  <si>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</si>
  <si>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</si>
  <si>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</si>
  <si>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</si>
  <si>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</si>
  <si>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</si>
  <si>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</si>
  <si>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</si>
  <si>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</si>
  <si>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</si>
  <si>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</si>
  <si>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</si>
  <si>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</si>
  <si>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</si>
  <si>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</si>
  <si>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</si>
  <si>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</si>
  <si>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</si>
  <si>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</si>
  <si>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</si>
  <si>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</si>
  <si>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</si>
  <si>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</si>
  <si>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</si>
  <si>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</si>
  <si>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</si>
  <si>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</si>
  <si>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</si>
  <si>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</si>
  <si>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</si>
  <si>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</si>
  <si>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</si>
  <si>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</si>
  <si>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</si>
  <si>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</si>
  <si>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</si>
  <si>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</si>
  <si>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</si>
  <si>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</si>
  <si>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</si>
  <si>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</si>
  <si>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</si>
  <si>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</si>
  <si>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</si>
  <si>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</si>
  <si>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</si>
  <si>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</si>
  <si>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</si>
  <si>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</si>
  <si>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</si>
  <si>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</si>
  <si>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</si>
  <si>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</si>
  <si>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</si>
  <si>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</si>
  <si>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</si>
  <si>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</si>
  <si>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</si>
  <si>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</si>
  <si>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</si>
  <si>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</si>
  <si>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</si>
  <si>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</si>
  <si>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</si>
  <si>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</si>
  <si>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</si>
  <si>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</si>
  <si>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</si>
  <si>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</si>
  <si>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</si>
  <si>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</si>
  <si>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</si>
  <si>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</si>
  <si>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</si>
  <si>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</si>
  <si>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</si>
  <si>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</si>
  <si>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</si>
  <si>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</si>
  <si>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</si>
  <si>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</si>
  <si>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</si>
  <si>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</si>
  <si>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</si>
  <si>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</si>
  <si>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</si>
  <si>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</si>
  <si>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</si>
  <si>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</si>
  <si>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</si>
  <si>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</si>
  <si>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</si>
  <si>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</si>
  <si>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</si>
  <si>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</si>
  <si>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</si>
  <si>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</si>
  <si>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</si>
  <si>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</si>
  <si>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</si>
  <si>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</si>
  <si>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</si>
  <si>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</si>
  <si>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</si>
  <si>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</si>
  <si>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</si>
  <si>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</si>
  <si>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</si>
  <si>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</si>
  <si>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</si>
  <si>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</si>
  <si>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</si>
  <si>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</si>
  <si>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</si>
  <si>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</si>
  <si>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</si>
  <si>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</si>
  <si>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</si>
  <si>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</si>
  <si>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</si>
  <si>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</si>
  <si>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</si>
  <si>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</si>
  <si>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</si>
  <si>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</si>
  <si>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</si>
  <si>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</si>
  <si>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</si>
  <si>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</si>
  <si>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</si>
  <si>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</si>
  <si>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</si>
  <si>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</si>
  <si>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</si>
  <si>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</si>
  <si>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</si>
  <si>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</si>
  <si>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</si>
  <si>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</si>
  <si>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</si>
  <si>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</si>
  <si>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</si>
  <si>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</si>
  <si>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</si>
  <si>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</si>
  <si>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</si>
  <si>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</si>
  <si>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</si>
  <si>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</si>
  <si>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</si>
  <si>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</si>
  <si>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</si>
  <si>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</si>
  <si>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</si>
  <si>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</si>
  <si>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</si>
  <si>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</si>
  <si>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</si>
  <si>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</si>
  <si>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</si>
  <si>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</si>
  <si>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</si>
  <si>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</si>
  <si>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</si>
  <si>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</si>
  <si>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</si>
  <si>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</si>
  <si>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</si>
  <si>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</si>
  <si>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</si>
  <si>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</si>
  <si>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</si>
  <si>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</si>
  <si>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</si>
  <si>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</si>
  <si>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</si>
  <si>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</si>
  <si>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</si>
  <si>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</si>
  <si>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</si>
  <si>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</si>
  <si>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</si>
  <si>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</si>
  <si>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</si>
  <si>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</si>
  <si>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</si>
  <si>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</si>
  <si>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</si>
  <si>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</si>
  <si>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</si>
  <si>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</si>
  <si>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</si>
  <si>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</si>
  <si>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</si>
  <si>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</si>
  <si>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</si>
  <si>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</si>
  <si>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</si>
  <si>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</si>
  <si>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</si>
  <si>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</si>
  <si>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</si>
  <si>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</si>
  <si>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</si>
  <si>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</si>
  <si>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</si>
  <si>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</si>
  <si>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</si>
  <si>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</si>
  <si>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</si>
  <si>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</si>
  <si>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</si>
  <si>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</si>
  <si>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</si>
  <si>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</si>
  <si>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</si>
  <si>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</si>
  <si>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</si>
  <si>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</si>
  <si>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</si>
  <si>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</si>
  <si>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</si>
  <si>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</si>
  <si>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</si>
  <si>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</si>
  <si>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</si>
  <si>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</si>
  <si>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</si>
  <si>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</si>
  <si>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</si>
  <si>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</si>
  <si>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</si>
  <si>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</si>
  <si>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</si>
  <si>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</si>
  <si>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</si>
  <si>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</si>
  <si>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</si>
  <si>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</si>
  <si>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</si>
  <si>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</si>
  <si>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</si>
  <si>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</si>
  <si>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</si>
  <si>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</si>
  <si>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</si>
  <si>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</si>
  <si>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</si>
  <si>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</si>
  <si>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</si>
  <si>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</si>
  <si>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</si>
  <si>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</si>
  <si>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</si>
  <si>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</si>
  <si>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</si>
  <si>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</si>
  <si>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</si>
  <si>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</si>
  <si>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</si>
  <si>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</si>
  <si>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</si>
  <si>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</si>
  <si>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</si>
  <si>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</si>
  <si>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</si>
  <si>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</si>
  <si>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</si>
  <si>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</si>
  <si>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</si>
  <si>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</si>
  <si>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</si>
  <si>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</si>
  <si>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</si>
  <si>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</si>
  <si>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</si>
  <si>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</si>
  <si>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</si>
  <si>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</si>
  <si>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</si>
  <si>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</si>
  <si>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</si>
  <si>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</si>
  <si>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</si>
  <si>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</si>
  <si>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</si>
  <si>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</si>
  <si>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</si>
  <si>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</si>
  <si>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</si>
  <si>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</si>
  <si>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</si>
  <si>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</si>
  <si>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</si>
  <si>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</si>
  <si>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</si>
  <si>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</si>
  <si>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</si>
  <si>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</si>
  <si>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</si>
  <si>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</si>
  <si>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</si>
  <si>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</si>
  <si>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</si>
  <si>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</si>
  <si>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</si>
  <si>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</si>
  <si>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</si>
  <si>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</si>
  <si>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</si>
  <si>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</si>
  <si>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</si>
  <si>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</si>
  <si>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</si>
  <si>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</si>
  <si>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</si>
  <si>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</si>
  <si>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</si>
  <si>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</si>
  <si>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</si>
  <si>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</si>
  <si>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</si>
  <si>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</si>
  <si>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</si>
  <si>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</si>
  <si>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</si>
  <si>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</si>
  <si>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</si>
  <si>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</si>
  <si>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</si>
  <si>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</si>
  <si>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</si>
  <si>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</si>
  <si>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</si>
  <si>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</si>
  <si>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</si>
  <si>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</si>
  <si>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</si>
  <si>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</si>
  <si>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</si>
  <si>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</si>
  <si>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</si>
  <si>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</si>
  <si>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</si>
  <si>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</si>
  <si>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</si>
  <si>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</si>
  <si>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</si>
  <si>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</si>
  <si>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</si>
  <si>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</si>
  <si>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</si>
  <si>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</si>
  <si>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</si>
  <si>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</si>
  <si>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</si>
  <si>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</si>
  <si>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</si>
  <si>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</si>
  <si>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</si>
  <si>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</si>
  <si>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</si>
  <si>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</si>
  <si>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</si>
  <si>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</si>
  <si>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</si>
  <si>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</si>
  <si>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</si>
  <si>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</si>
  <si>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</si>
  <si>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</si>
  <si>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</si>
  <si>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</si>
  <si>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</si>
  <si>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</si>
  <si>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</si>
  <si>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</si>
  <si>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</si>
  <si>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</si>
  <si>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</si>
  <si>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</si>
  <si>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</si>
  <si>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</si>
  <si>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</si>
  <si>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</si>
  <si>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</si>
  <si>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</si>
  <si>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</si>
  <si>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</si>
  <si>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</si>
  <si>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</si>
  <si>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</si>
  <si>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</si>
  <si>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</si>
  <si>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</si>
  <si>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</si>
  <si>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</si>
  <si>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</si>
  <si>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</si>
  <si>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</si>
  <si>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</si>
  <si>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</si>
  <si>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</si>
  <si>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</si>
  <si>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</si>
  <si>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</si>
  <si>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</si>
  <si>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</si>
  <si>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</si>
  <si>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</si>
  <si>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</si>
  <si>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</si>
  <si>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</si>
  <si>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</si>
  <si>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</si>
  <si>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</si>
  <si>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</si>
  <si>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</si>
  <si>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</si>
  <si>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</si>
  <si>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</si>
  <si>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</si>
  <si>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</si>
  <si>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</si>
  <si>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</si>
  <si>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</si>
  <si>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</si>
  <si>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</si>
  <si>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</si>
  <si>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</si>
  <si>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</si>
  <si>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</si>
  <si>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</si>
  <si>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</si>
  <si>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</si>
  <si>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</si>
  <si>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</si>
  <si>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</si>
  <si>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</si>
  <si>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</si>
  <si>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</si>
  <si>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</si>
  <si>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</si>
  <si>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</si>
  <si>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</si>
  <si>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</si>
  <si>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</si>
  <si>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</si>
  <si>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</si>
  <si>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</si>
  <si>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</si>
  <si>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</si>
  <si>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</si>
  <si>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</si>
  <si>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</si>
  <si>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</si>
  <si>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</si>
  <si>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</si>
  <si>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</si>
  <si>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</si>
  <si>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</si>
  <si>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</si>
  <si>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</si>
  <si>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</si>
  <si>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</si>
  <si>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</si>
  <si>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</si>
  <si>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</si>
  <si>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</si>
  <si>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</si>
  <si>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</si>
  <si>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</si>
  <si>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</si>
  <si>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</si>
  <si>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</si>
  <si>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</si>
  <si>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</si>
  <si>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</si>
  <si>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</si>
  <si>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</si>
  <si>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</si>
  <si>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</si>
  <si>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</si>
  <si>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</si>
  <si>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</si>
  <si>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</si>
  <si>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</si>
  <si>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</si>
  <si>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</si>
  <si>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</si>
  <si>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</si>
  <si>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</si>
  <si>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</si>
  <si>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</si>
  <si>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</si>
  <si>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</si>
  <si>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</si>
  <si>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</si>
  <si>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</si>
  <si>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</si>
  <si>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</si>
  <si>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</si>
  <si>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</si>
  <si>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</si>
  <si>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</si>
  <si>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</si>
  <si>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</si>
  <si>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</si>
  <si>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</si>
  <si>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</si>
  <si>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</si>
  <si>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</si>
  <si>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</si>
  <si>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</si>
  <si>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</si>
  <si>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</si>
  <si>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</si>
  <si>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</si>
  <si>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</si>
  <si>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</si>
  <si>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</si>
  <si>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</si>
  <si>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</si>
  <si>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</si>
  <si>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</si>
  <si>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</si>
  <si>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</si>
  <si>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</si>
  <si>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</si>
  <si>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</si>
  <si>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</si>
  <si>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</si>
  <si>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</si>
  <si>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</si>
  <si>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</si>
  <si>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</si>
  <si>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</si>
  <si>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</si>
  <si>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</si>
  <si>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</si>
  <si>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</si>
  <si>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</si>
  <si>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</si>
  <si>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</si>
  <si>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</si>
  <si>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</si>
  <si>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</si>
  <si>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</si>
  <si>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</si>
  <si>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</si>
  <si>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</si>
  <si>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</si>
  <si>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</si>
  <si>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</si>
  <si>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</si>
  <si>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</si>
  <si>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</si>
  <si>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</si>
  <si>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</si>
  <si>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</si>
  <si>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</si>
  <si>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</si>
  <si>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</si>
  <si>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</si>
  <si>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</si>
  <si>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</si>
  <si>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</si>
  <si>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</si>
  <si>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</si>
  <si>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</si>
  <si>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</si>
  <si>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</si>
  <si>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</si>
  <si>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</si>
  <si>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</si>
  <si>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</si>
  <si>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</si>
  <si>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</si>
  <si>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</si>
  <si>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</si>
  <si>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</si>
  <si>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</si>
  <si>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</si>
  <si>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</si>
  <si>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</si>
  <si>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</si>
  <si>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</si>
  <si>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</si>
  <si>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</si>
  <si>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</si>
  <si>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</si>
  <si>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</si>
  <si>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</si>
  <si>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</si>
  <si>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</si>
  <si>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</si>
  <si>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</si>
  <si>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</si>
  <si>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</si>
  <si>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</si>
  <si>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</si>
  <si>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</si>
  <si>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</si>
  <si>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</si>
  <si>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</si>
  <si>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</si>
  <si>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</si>
  <si>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</si>
  <si>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</si>
  <si>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</si>
  <si>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</si>
  <si>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</si>
  <si>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</si>
  <si>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</si>
  <si>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</si>
  <si>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</si>
  <si>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</si>
  <si>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</si>
  <si>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</si>
  <si>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</si>
  <si>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</si>
  <si>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</si>
  <si>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</si>
  <si>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</si>
  <si>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</si>
  <si>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</si>
  <si>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</si>
  <si>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</si>
  <si>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</si>
  <si>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</si>
  <si>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</si>
  <si>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</si>
  <si>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</si>
  <si>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</si>
  <si>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</si>
  <si>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</si>
  <si>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</si>
  <si>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</si>
  <si>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</si>
  <si>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</si>
  <si>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</si>
  <si>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</si>
  <si>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</si>
  <si>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</si>
  <si>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</si>
  <si>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</si>
  <si>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</si>
  <si>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</si>
  <si>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</si>
  <si>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</si>
  <si>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</si>
  <si>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</si>
  <si>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</si>
  <si>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</si>
  <si>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</si>
  <si>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</si>
  <si>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</si>
  <si>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</si>
  <si>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</si>
  <si>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</si>
  <si>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</si>
  <si>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</si>
  <si>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</si>
  <si>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</si>
  <si>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</si>
  <si>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</si>
  <si>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</si>
  <si>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</si>
  <si>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</si>
  <si>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</si>
  <si>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</si>
  <si>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</si>
  <si>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</si>
  <si>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</si>
  <si>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</si>
  <si>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</si>
  <si>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</si>
  <si>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</si>
  <si>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</si>
  <si>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</si>
  <si>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</si>
  <si>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</si>
  <si>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</si>
  <si>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</si>
  <si>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</si>
  <si>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</si>
  <si>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</si>
  <si>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</si>
  <si>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</si>
  <si>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</si>
  <si>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</si>
  <si>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</si>
  <si>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</si>
  <si>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</si>
  <si>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</si>
  <si>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</si>
  <si>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</si>
  <si>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</si>
  <si>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</si>
  <si>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</si>
  <si>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</si>
  <si>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</si>
  <si>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</si>
  <si>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</si>
  <si>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</si>
  <si>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</si>
  <si>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</si>
  <si>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</si>
  <si>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</si>
  <si>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</si>
  <si>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</si>
  <si>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</si>
  <si>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</si>
  <si>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</si>
  <si>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</si>
  <si>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</si>
  <si>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</si>
  <si>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</si>
  <si>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</si>
  <si>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</si>
  <si>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</si>
  <si>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</si>
  <si>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</si>
  <si>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</si>
  <si>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</si>
  <si>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</si>
  <si>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</si>
  <si>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</si>
  <si>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</si>
  <si>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</si>
  <si>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</si>
  <si>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</si>
  <si>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</si>
  <si>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</si>
  <si>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</si>
  <si>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</si>
  <si>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</si>
  <si>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</si>
  <si>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</si>
  <si>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</si>
  <si>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</si>
  <si>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</si>
  <si>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</si>
  <si>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</si>
  <si>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</si>
  <si>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</si>
  <si>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</si>
  <si>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</si>
  <si>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</si>
  <si>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</si>
  <si>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</si>
  <si>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</si>
  <si>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</si>
  <si>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</si>
  <si>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</si>
  <si>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</si>
  <si>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</si>
  <si>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</si>
  <si>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</si>
  <si>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</si>
  <si>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</si>
  <si>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</si>
  <si>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</si>
  <si>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</si>
  <si>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</si>
  <si>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</si>
  <si>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</si>
  <si>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</si>
  <si>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</si>
  <si>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</si>
  <si>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</si>
  <si>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</si>
  <si>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</si>
  <si>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</si>
  <si>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</si>
  <si>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</si>
  <si>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</si>
  <si>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</si>
  <si>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</si>
  <si>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</si>
  <si>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</si>
  <si>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</si>
  <si>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</si>
  <si>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</si>
  <si>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</si>
  <si>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</si>
  <si>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</si>
  <si>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</si>
  <si>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</si>
  <si>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</si>
  <si>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</si>
  <si>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</si>
  <si>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</si>
  <si>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</si>
  <si>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</si>
  <si>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</si>
  <si>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</si>
  <si>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</si>
  <si>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</si>
  <si>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</si>
  <si>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</si>
  <si>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</si>
  <si>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</si>
  <si>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</si>
  <si>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</si>
  <si>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</si>
  <si>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</si>
  <si>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</si>
  <si>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</si>
  <si>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</si>
  <si>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</si>
  <si>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</si>
  <si>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</si>
  <si>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</si>
  <si>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</si>
  <si>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</si>
  <si>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</si>
  <si>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</si>
  <si>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</si>
  <si>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</si>
  <si>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</si>
  <si>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</si>
  <si>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</si>
  <si>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</si>
  <si>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</si>
  <si>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</si>
  <si>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</si>
  <si>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</si>
  <si>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</si>
  <si>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</si>
  <si>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</si>
  <si>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</si>
  <si>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</si>
  <si>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</si>
  <si>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</si>
  <si>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</si>
  <si>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</si>
  <si>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</si>
  <si>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</si>
  <si>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</si>
  <si>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</si>
  <si>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</si>
  <si>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</si>
  <si>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</si>
  <si>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</si>
  <si>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</si>
  <si>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</si>
  <si>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</si>
  <si>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</si>
  <si>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</si>
  <si>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</si>
  <si>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</si>
  <si>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</si>
  <si>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</si>
  <si>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</si>
  <si>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</si>
  <si>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</si>
  <si>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</si>
  <si>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</si>
  <si>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</si>
  <si>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</si>
  <si>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</si>
  <si>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</si>
  <si>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</si>
  <si>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</si>
  <si>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</si>
  <si>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</si>
  <si>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</si>
  <si>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</si>
  <si>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</si>
  <si>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</si>
  <si>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</si>
  <si>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</si>
  <si>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</si>
  <si>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</si>
  <si>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</si>
  <si>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</si>
  <si>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</si>
  <si>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</si>
  <si>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</si>
  <si>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</si>
  <si>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</si>
  <si>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</si>
  <si>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</si>
  <si>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</si>
  <si>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</si>
  <si>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</si>
  <si>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</si>
  <si>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</si>
  <si>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</si>
  <si>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</si>
  <si>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</si>
  <si>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</si>
  <si>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</si>
  <si>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</si>
  <si>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</si>
  <si>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</si>
  <si>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</si>
  <si>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</si>
  <si>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</si>
  <si>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</si>
  <si>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</si>
  <si>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</si>
  <si>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</si>
  <si>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</si>
  <si>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</si>
  <si>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</si>
  <si>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</si>
  <si>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</si>
  <si>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</si>
  <si>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</si>
  <si>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</si>
  <si>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</si>
  <si>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</si>
  <si>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</si>
  <si>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</si>
  <si>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</si>
  <si>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</si>
  <si>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</si>
  <si>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</si>
  <si>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</si>
  <si>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</si>
  <si>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</si>
  <si>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</si>
  <si>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</si>
  <si>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</si>
  <si>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</si>
  <si>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</si>
  <si>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</si>
  <si>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</si>
  <si>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</si>
  <si>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</si>
  <si>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</si>
  <si>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</si>
  <si>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</si>
  <si>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</si>
  <si>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</si>
  <si>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</si>
  <si>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</si>
  <si>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</si>
  <si>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</si>
  <si>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</si>
  <si>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</si>
  <si>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</si>
  <si>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</si>
  <si>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</si>
  <si>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</si>
  <si>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</si>
  <si>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</si>
  <si>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</si>
  <si>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</si>
  <si>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</si>
  <si>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</si>
  <si>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</si>
  <si>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</si>
  <si>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</si>
  <si>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</si>
  <si>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</si>
  <si>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</si>
  <si>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</si>
  <si>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</si>
  <si>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</si>
  <si>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</si>
  <si>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</si>
  <si>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</si>
  <si>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</si>
  <si>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</si>
  <si>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</si>
  <si>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</si>
  <si>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</si>
  <si>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</si>
  <si>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</si>
  <si>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</si>
  <si>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</si>
  <si>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</si>
  <si>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</si>
  <si>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</si>
  <si>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</si>
  <si>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</si>
  <si>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</si>
  <si>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</si>
  <si>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</si>
  <si>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</si>
  <si>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</si>
  <si>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</si>
  <si>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</si>
  <si>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</si>
  <si>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</si>
  <si>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</si>
  <si>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</si>
  <si>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</si>
  <si>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</si>
  <si>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</si>
  <si>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</si>
  <si>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</si>
  <si>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</si>
  <si>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</si>
  <si>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</si>
  <si>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</si>
  <si>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</si>
  <si>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</si>
  <si>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</si>
  <si>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</si>
  <si>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</si>
  <si>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</si>
  <si>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</si>
  <si>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</si>
  <si>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</si>
  <si>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</si>
  <si>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</si>
  <si>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</si>
  <si>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</si>
  <si>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</si>
  <si>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</si>
  <si>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</si>
  <si>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</si>
  <si>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</si>
  <si>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</si>
  <si>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</si>
  <si>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</si>
  <si>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</si>
  <si>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</si>
  <si>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</si>
  <si>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</si>
  <si>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</si>
  <si>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</si>
  <si>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</si>
  <si>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</si>
  <si>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</si>
  <si>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</si>
  <si>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</si>
  <si>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</si>
  <si>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</si>
  <si>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</si>
  <si>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</si>
  <si>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</si>
  <si>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</si>
  <si>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</si>
  <si>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</si>
  <si>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</si>
  <si>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</si>
  <si>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</si>
  <si>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</si>
  <si>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</si>
  <si>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</si>
  <si>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</si>
  <si>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</si>
  <si>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</si>
  <si>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</si>
  <si>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</si>
  <si>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</si>
  <si>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</si>
  <si>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</si>
  <si>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</si>
  <si>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</si>
  <si>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</si>
  <si>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</si>
  <si>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</si>
  <si>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</si>
  <si>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</si>
  <si>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</si>
  <si>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</si>
  <si>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</si>
  <si>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</si>
  <si>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</si>
  <si>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</si>
  <si>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</si>
  <si>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</si>
  <si>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</si>
  <si>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</si>
  <si>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</si>
  <si>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</si>
  <si>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</si>
  <si>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</si>
  <si>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</si>
  <si>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</si>
  <si>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</si>
  <si>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</si>
  <si>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</si>
  <si>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</si>
  <si>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</si>
  <si>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</si>
  <si>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</si>
  <si>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</si>
  <si>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</si>
  <si>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</si>
  <si>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</si>
  <si>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</si>
  <si>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</si>
  <si>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</si>
  <si>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</si>
  <si>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</si>
  <si>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</si>
  <si>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</si>
  <si>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</si>
  <si>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</si>
  <si>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</si>
  <si>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</si>
  <si>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</si>
  <si>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</si>
  <si>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</si>
  <si>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</si>
  <si>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</si>
  <si>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</si>
  <si>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</si>
  <si>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</si>
  <si>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</si>
  <si>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</si>
  <si>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</si>
  <si>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</si>
  <si>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</si>
  <si>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</si>
  <si>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</si>
  <si>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</si>
  <si>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</si>
  <si>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</si>
  <si>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</si>
  <si>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</si>
  <si>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</si>
  <si>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</si>
  <si>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</si>
  <si>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</si>
  <si>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</si>
  <si>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</si>
  <si>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</si>
  <si>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</si>
  <si>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</si>
  <si>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</si>
  <si>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</si>
  <si>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</si>
  <si>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</si>
  <si>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</si>
  <si>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</si>
  <si>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</si>
  <si>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</si>
  <si>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</si>
  <si>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</si>
  <si>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</si>
  <si>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</si>
  <si>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</si>
  <si>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</si>
  <si>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</si>
  <si>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</si>
  <si>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</si>
  <si>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</si>
  <si>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</si>
  <si>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</si>
  <si>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</si>
  <si>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</si>
  <si>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</si>
  <si>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</si>
  <si>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</si>
  <si>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</si>
  <si>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</si>
  <si>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</si>
  <si>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</si>
  <si>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</si>
  <si>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</si>
  <si>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</si>
  <si>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</si>
  <si>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</si>
  <si>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</si>
  <si>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</si>
  <si>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</si>
  <si>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</si>
  <si>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</si>
  <si>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</si>
  <si>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</si>
  <si>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</si>
  <si>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</si>
  <si>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</si>
  <si>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</si>
  <si>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</si>
  <si>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</si>
  <si>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</si>
  <si>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</si>
  <si>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</si>
  <si>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</si>
  <si>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</si>
  <si>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</si>
  <si>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</si>
  <si>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</si>
  <si>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</si>
  <si>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</si>
  <si>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</si>
  <si>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</si>
  <si>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</si>
  <si>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</si>
  <si>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</si>
  <si>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</si>
  <si>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</si>
  <si>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</si>
  <si>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</si>
  <si>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</si>
  <si>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</si>
  <si>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</si>
  <si>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</si>
  <si>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</si>
  <si>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</si>
  <si>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</si>
  <si>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</si>
  <si>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</si>
  <si>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</si>
  <si>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</si>
  <si>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</si>
  <si>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</si>
  <si>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</si>
  <si>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</si>
  <si>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</si>
  <si>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</si>
  <si>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</si>
  <si>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</si>
  <si>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</si>
  <si>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</si>
  <si>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</si>
  <si>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</si>
  <si>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</si>
  <si>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</si>
  <si>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</si>
  <si>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</si>
  <si>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</si>
  <si>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</si>
  <si>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</si>
  <si>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</si>
  <si>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</si>
  <si>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</si>
  <si>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</si>
  <si>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</si>
  <si>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</si>
  <si>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</si>
  <si>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</si>
  <si>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</si>
  <si>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</si>
  <si>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</si>
  <si>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</si>
  <si>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</si>
  <si>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</si>
  <si>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</si>
  <si>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</si>
  <si>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</si>
  <si>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</si>
  <si>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</si>
  <si>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</si>
  <si>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</si>
  <si>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</si>
  <si>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</si>
  <si>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</si>
  <si>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</si>
  <si>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</si>
  <si>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</si>
  <si>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</si>
  <si>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</si>
  <si>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</si>
  <si>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</si>
  <si>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</si>
  <si>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</si>
  <si>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</si>
  <si>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</si>
  <si>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</si>
  <si>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</si>
  <si>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</si>
  <si>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</si>
  <si>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</si>
  <si>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</si>
  <si>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</si>
  <si>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</si>
  <si>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</si>
  <si>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</si>
  <si>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</si>
  <si>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</si>
  <si>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</si>
  <si>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</si>
  <si>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</si>
  <si>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</si>
  <si>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</si>
  <si>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</si>
  <si>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</si>
  <si>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</si>
  <si>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</si>
  <si>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</si>
  <si>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</si>
  <si>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</si>
  <si>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</si>
  <si>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</si>
  <si>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</si>
  <si>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</si>
  <si>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</si>
  <si>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</si>
  <si>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</si>
  <si>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</si>
  <si>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</si>
  <si>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</si>
  <si>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</si>
  <si>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</si>
  <si>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</si>
  <si>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</si>
  <si>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</si>
  <si>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</si>
  <si>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</si>
  <si>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</si>
  <si>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</si>
  <si>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</si>
  <si>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</si>
  <si>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</si>
  <si>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</si>
  <si>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</si>
  <si>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</si>
  <si>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</si>
  <si>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</si>
  <si>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</si>
  <si>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</si>
  <si>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</si>
  <si>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</si>
  <si>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</si>
  <si>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</si>
  <si>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</si>
  <si>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</si>
  <si>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</si>
  <si>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</si>
  <si>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</si>
  <si>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</si>
  <si>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</si>
  <si>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</si>
  <si>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</si>
  <si>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</si>
  <si>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</si>
  <si>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</si>
  <si>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</si>
  <si>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</si>
  <si>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</si>
  <si>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</si>
  <si>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</si>
  <si>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</si>
  <si>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</si>
  <si>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</si>
  <si>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</si>
  <si>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</si>
  <si>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</si>
  <si>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</si>
  <si>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</si>
  <si>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</si>
  <si>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</si>
  <si>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</si>
  <si>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</si>
  <si>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</si>
  <si>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</si>
  <si>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</si>
  <si>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</si>
  <si>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</si>
  <si>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</si>
  <si>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</si>
  <si>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</si>
  <si>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</si>
  <si>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</si>
  <si>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</si>
  <si>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</si>
  <si>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</si>
  <si>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</si>
  <si>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</si>
  <si>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</si>
  <si>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</si>
  <si>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</si>
  <si>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</si>
  <si>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</si>
  <si>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</si>
  <si>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</si>
  <si>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</si>
  <si>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</si>
  <si>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</si>
  <si>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</si>
  <si>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</si>
  <si>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</si>
  <si>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</si>
  <si>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</si>
  <si>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</si>
  <si>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</si>
  <si>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</si>
  <si>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</si>
  <si>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</si>
  <si>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</si>
  <si>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</si>
  <si>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</si>
  <si>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</si>
  <si>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</si>
  <si>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</si>
  <si>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</si>
  <si>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</si>
  <si>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</si>
  <si>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</si>
  <si>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</si>
  <si>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</si>
  <si>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</si>
  <si>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</si>
  <si>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</si>
  <si>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</si>
  <si>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</si>
  <si>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</si>
  <si>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</si>
  <si>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</si>
  <si>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</si>
  <si>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</si>
  <si>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</si>
  <si>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</si>
  <si>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</si>
  <si>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</si>
  <si>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</si>
  <si>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</si>
  <si>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</si>
  <si>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</si>
  <si>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</si>
  <si>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</si>
  <si>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</si>
  <si>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</si>
  <si>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</si>
  <si>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</si>
  <si>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</si>
  <si>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</si>
  <si>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</si>
  <si>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</si>
  <si>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</si>
  <si>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</si>
  <si>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</si>
  <si>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</si>
  <si>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</si>
  <si>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</si>
  <si>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</si>
  <si>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</si>
  <si>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</si>
  <si>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</si>
  <si>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</si>
  <si>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</si>
  <si>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</si>
  <si>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</si>
  <si>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</si>
  <si>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</si>
  <si>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</si>
  <si>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</si>
  <si>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</si>
  <si>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</si>
  <si>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</si>
  <si>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</si>
  <si>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</si>
  <si>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</si>
  <si>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</si>
  <si>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</si>
  <si>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</si>
  <si>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</si>
  <si>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</si>
  <si>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</si>
  <si>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</si>
  <si>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</si>
  <si>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</si>
  <si>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</si>
  <si>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</si>
  <si>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</si>
  <si>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</si>
  <si>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</si>
  <si>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</si>
  <si>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</si>
  <si>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</si>
  <si>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</si>
  <si>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</si>
  <si>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</si>
  <si>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</si>
  <si>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</si>
  <si>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</si>
  <si>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</si>
  <si>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</si>
  <si>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</si>
  <si>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</si>
  <si>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</si>
  <si>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</si>
  <si>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</si>
  <si>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</si>
  <si>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</si>
  <si>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</si>
  <si>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</si>
  <si>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</si>
  <si>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</si>
  <si>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</si>
  <si>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</si>
  <si>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</si>
  <si>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</si>
  <si>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</si>
  <si>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</si>
  <si>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</si>
  <si>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</si>
  <si>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</si>
  <si>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</si>
  <si>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</si>
  <si>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</si>
  <si>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</si>
  <si>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</si>
  <si>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</si>
  <si>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</si>
  <si>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</si>
  <si>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</si>
  <si>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</si>
  <si>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</si>
  <si>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</si>
  <si>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</si>
  <si>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</si>
  <si>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</si>
  <si>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</si>
  <si>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</si>
  <si>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</si>
  <si>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</si>
  <si>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</si>
  <si>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</si>
  <si>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</si>
  <si>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</si>
  <si>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</si>
  <si>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</si>
  <si>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</si>
  <si>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</si>
  <si>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</si>
  <si>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</si>
  <si>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</si>
  <si>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</si>
  <si>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</si>
  <si>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</si>
  <si>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</si>
  <si>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</si>
  <si>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</si>
  <si>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</si>
  <si>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</si>
  <si>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</si>
  <si>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</si>
  <si>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</si>
  <si>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</si>
  <si>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</si>
  <si>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</si>
  <si>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</si>
  <si>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</si>
  <si>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</si>
  <si>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</si>
  <si>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</si>
  <si>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</si>
  <si>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</si>
  <si>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</si>
  <si>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</si>
  <si>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</si>
  <si>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</si>
  <si>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</si>
  <si>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</si>
  <si>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</si>
  <si>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</si>
  <si>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</si>
  <si>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</si>
  <si>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</si>
  <si>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</si>
  <si>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</si>
  <si>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</si>
  <si>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</si>
  <si>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</si>
  <si>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</si>
  <si>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</si>
  <si>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</si>
  <si>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</si>
  <si>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</si>
  <si>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</si>
  <si>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</si>
  <si>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</si>
  <si>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</si>
  <si>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</si>
  <si>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</si>
  <si>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</si>
  <si>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</si>
  <si>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</si>
  <si>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</si>
  <si>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</si>
  <si>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</si>
  <si>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</si>
  <si>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</si>
  <si>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</si>
  <si>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</si>
  <si>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</si>
  <si>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</si>
  <si>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</si>
  <si>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</si>
  <si>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</si>
  <si>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</si>
  <si>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</si>
  <si>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</si>
  <si>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</si>
  <si>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</si>
  <si>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</si>
  <si>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</si>
  <si>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</si>
  <si>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</si>
  <si>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</si>
  <si>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</si>
  <si>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</si>
  <si>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</si>
  <si>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</si>
  <si>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</si>
  <si>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</si>
  <si>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</si>
  <si>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</si>
  <si>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</si>
  <si>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</si>
  <si>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</si>
  <si>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</si>
  <si>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</si>
  <si>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</si>
  <si>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</si>
  <si>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</si>
  <si>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</si>
  <si>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</si>
  <si>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</si>
  <si>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</si>
  <si>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</si>
  <si>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</si>
  <si>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</si>
  <si>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</si>
  <si>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</si>
  <si>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</si>
  <si>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</si>
  <si>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</si>
  <si>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</si>
  <si>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</si>
  <si>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</si>
  <si>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</si>
  <si>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</si>
  <si>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</si>
  <si>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</si>
  <si>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</si>
  <si>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</si>
  <si>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</si>
  <si>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</si>
  <si>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</si>
  <si>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</si>
  <si>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</si>
  <si>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</si>
  <si>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</si>
  <si>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</si>
  <si>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</si>
  <si>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</si>
  <si>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</si>
  <si>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</si>
  <si>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</si>
  <si>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</si>
  <si>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</si>
  <si>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</si>
  <si>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</si>
  <si>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</si>
  <si>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</si>
  <si>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</si>
  <si>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</si>
  <si>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</si>
  <si>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</si>
  <si>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</si>
  <si>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</si>
  <si>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</si>
  <si>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</si>
  <si>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</si>
  <si>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</si>
  <si>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</si>
  <si>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</si>
  <si>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</si>
  <si>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</si>
  <si>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</si>
  <si>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</si>
  <si>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</si>
  <si>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</si>
  <si>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</si>
  <si>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</si>
  <si>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</si>
  <si>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</si>
  <si>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</si>
  <si>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</si>
  <si>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</si>
  <si>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</si>
  <si>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</si>
  <si>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</si>
  <si>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</si>
  <si>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</si>
  <si>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</si>
  <si>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</si>
  <si>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</si>
  <si>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</si>
  <si>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</si>
  <si>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</si>
  <si>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</si>
  <si>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</si>
  <si>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</si>
  <si>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</si>
  <si>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</si>
  <si>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</si>
  <si>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</si>
  <si>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</si>
  <si>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</si>
  <si>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</si>
  <si>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</si>
  <si>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</si>
  <si>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</si>
  <si>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</si>
  <si>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</si>
  <si>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</si>
  <si>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</si>
  <si>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</si>
  <si>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</si>
  <si>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</si>
  <si>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</si>
  <si>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</si>
  <si>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</si>
  <si>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</si>
  <si>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</si>
  <si>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</si>
  <si>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</si>
  <si>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</si>
  <si>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</si>
  <si>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</si>
  <si>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</si>
  <si>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</si>
  <si>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</si>
  <si>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</si>
  <si>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</si>
  <si>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</si>
  <si>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</si>
  <si>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</si>
  <si>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</si>
  <si>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</si>
  <si>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</si>
  <si>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</si>
  <si>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</si>
  <si>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</si>
  <si>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</si>
  <si>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</si>
  <si>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</si>
  <si>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</si>
  <si>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</si>
  <si>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</si>
  <si>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</si>
  <si>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</si>
  <si>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</si>
  <si>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</si>
  <si>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</si>
  <si>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</si>
  <si>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</si>
  <si>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</si>
  <si>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</si>
  <si>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</si>
  <si>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</si>
  <si>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</si>
  <si>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</si>
  <si>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</si>
  <si>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</si>
  <si>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</si>
  <si>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</si>
  <si>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</si>
  <si>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</si>
  <si>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</si>
  <si>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</si>
  <si>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</si>
  <si>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</si>
  <si>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</si>
  <si>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</si>
  <si>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</si>
  <si>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</si>
  <si>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</si>
  <si>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</si>
  <si>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</si>
  <si>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</si>
  <si>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</si>
  <si>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</si>
  <si>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</si>
  <si>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</si>
  <si>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</si>
  <si>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</si>
  <si>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</si>
  <si>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</si>
  <si>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</si>
  <si>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</si>
  <si>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</si>
  <si>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</si>
  <si>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</si>
  <si>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</si>
  <si>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</si>
  <si>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</si>
  <si>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</si>
  <si>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</si>
  <si>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</si>
  <si>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</si>
  <si>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</si>
  <si>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</si>
  <si>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</si>
  <si>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</si>
  <si>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</si>
  <si>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</si>
  <si>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</si>
  <si>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</si>
  <si>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</si>
  <si>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</si>
  <si>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</si>
  <si>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</si>
  <si>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</si>
  <si>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</si>
  <si>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</si>
  <si>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</si>
  <si>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</si>
  <si>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</si>
  <si>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</si>
  <si>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</si>
  <si>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</si>
  <si>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</si>
  <si>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</si>
  <si>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</si>
  <si>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</si>
  <si>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</si>
  <si>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</si>
  <si>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</si>
  <si>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</si>
  <si>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</si>
  <si>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</si>
  <si>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</si>
  <si>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</si>
  <si>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</si>
  <si>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</si>
  <si>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</si>
  <si>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</si>
  <si>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</si>
  <si>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</si>
  <si>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</si>
  <si>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</si>
  <si>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</si>
  <si>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</si>
  <si>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</si>
  <si>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</si>
  <si>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</si>
  <si>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</si>
  <si>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</si>
  <si>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</si>
  <si>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</si>
  <si>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</si>
  <si>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</si>
  <si>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</si>
  <si>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</si>
  <si>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</si>
  <si>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</si>
  <si>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</si>
  <si>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</si>
  <si>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</si>
  <si>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</si>
  <si>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</si>
  <si>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</si>
  <si>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</si>
  <si>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</si>
  <si>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</si>
  <si>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</si>
  <si>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</si>
  <si>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</si>
  <si>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</si>
  <si>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</si>
  <si>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</si>
  <si>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</si>
  <si>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</si>
  <si>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</si>
  <si>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</si>
  <si>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</si>
  <si>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</si>
  <si>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</si>
  <si>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</si>
  <si>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</si>
  <si>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</si>
  <si>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</si>
  <si>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</si>
  <si>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</si>
  <si>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</si>
  <si>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</si>
  <si>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</si>
  <si>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</si>
  <si>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</si>
  <si>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</si>
  <si>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</si>
  <si>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</si>
  <si>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</si>
  <si>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</si>
  <si>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</si>
  <si>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</si>
  <si>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</si>
  <si>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</si>
  <si>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</si>
  <si>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</si>
  <si>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</si>
  <si>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</si>
  <si>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</si>
  <si>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</si>
  <si>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</si>
  <si>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</si>
  <si>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</si>
  <si>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</si>
  <si>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</si>
  <si>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</si>
  <si>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</si>
  <si>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</si>
  <si>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</si>
  <si>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</si>
  <si>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</si>
  <si>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</si>
  <si>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</si>
  <si>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</si>
  <si>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</si>
  <si>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</si>
  <si>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</si>
  <si>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</si>
  <si>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</si>
  <si>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</si>
  <si>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</si>
  <si>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</si>
  <si>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</si>
  <si>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</si>
  <si>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</si>
  <si>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</si>
  <si>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</si>
  <si>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</si>
  <si>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</si>
  <si>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</si>
  <si>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</si>
  <si>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</si>
  <si>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</si>
  <si>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</si>
  <si>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</si>
  <si>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</si>
  <si>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</si>
  <si>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</si>
  <si>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</si>
  <si>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</si>
  <si>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</si>
  <si>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</si>
  <si>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</si>
  <si>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</si>
  <si>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</si>
  <si>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</si>
  <si>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</si>
  <si>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</si>
  <si>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</si>
  <si>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</si>
  <si>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</si>
  <si>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</si>
  <si>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</si>
  <si>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</si>
  <si>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</si>
  <si>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</si>
  <si>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</si>
  <si>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</si>
  <si>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</si>
  <si>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</si>
  <si>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</si>
  <si>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</si>
  <si>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</si>
  <si>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</si>
  <si>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</si>
  <si>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</si>
  <si>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</si>
  <si>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</si>
  <si>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</si>
  <si>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</si>
  <si>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</si>
  <si>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</si>
  <si>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</si>
  <si>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</si>
  <si>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</si>
  <si>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</si>
  <si>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</si>
  <si>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</si>
  <si>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</si>
  <si>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</si>
  <si>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</si>
  <si>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</si>
  <si>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</si>
  <si>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</si>
  <si>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</si>
  <si>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</si>
  <si>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</si>
  <si>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</si>
  <si>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</si>
  <si>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</si>
  <si>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</si>
  <si>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</si>
  <si>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</si>
  <si>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</si>
  <si>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</si>
  <si>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</si>
  <si>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</si>
  <si>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</si>
  <si>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</si>
  <si>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</si>
  <si>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</si>
  <si>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</si>
  <si>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</si>
  <si>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</si>
  <si>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</si>
  <si>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</si>
  <si>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</si>
  <si>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</si>
  <si>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</si>
  <si>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</si>
  <si>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</si>
  <si>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</si>
  <si>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</si>
  <si>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</si>
  <si>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</si>
  <si>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</si>
  <si>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</si>
  <si>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</si>
  <si>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</si>
  <si>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</si>
  <si>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</si>
  <si>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</si>
  <si>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</si>
  <si>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</si>
  <si>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</si>
  <si>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</si>
  <si>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</si>
  <si>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</si>
  <si>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</si>
  <si>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</si>
  <si>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</si>
  <si>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</si>
  <si>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</si>
  <si>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</si>
  <si>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</si>
  <si>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</si>
  <si>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</si>
  <si>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</si>
  <si>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</si>
  <si>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</si>
  <si>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</si>
  <si>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</si>
  <si>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</si>
  <si>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</si>
  <si>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</si>
  <si>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</si>
  <si>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</si>
  <si>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</si>
  <si>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</si>
  <si>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</si>
  <si>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</si>
  <si>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</si>
  <si>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</si>
  <si>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</si>
  <si>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</si>
  <si>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</si>
  <si>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</si>
  <si>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</si>
  <si>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</si>
  <si>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</si>
  <si>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</si>
  <si>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</si>
  <si>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</si>
  <si>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</si>
  <si>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</si>
  <si>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</si>
  <si>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</si>
  <si>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</si>
  <si>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</si>
  <si>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</si>
  <si>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</si>
  <si>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</si>
  <si>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</si>
  <si>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</si>
  <si>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</si>
  <si>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</si>
  <si>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</si>
  <si>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</si>
  <si>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</si>
  <si>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</si>
  <si>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</si>
  <si>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</si>
  <si>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</si>
  <si>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</si>
  <si>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</si>
  <si>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</si>
  <si>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</si>
  <si>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</si>
  <si>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</si>
  <si>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</si>
  <si>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</si>
  <si>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</si>
  <si>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</si>
  <si>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</si>
  <si>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</si>
  <si>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</si>
  <si>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</si>
  <si>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</si>
  <si>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</si>
  <si>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</si>
  <si>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</si>
  <si>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</si>
  <si>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</si>
  <si>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</si>
  <si>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</si>
  <si>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</si>
  <si>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</si>
  <si>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</si>
  <si>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</si>
  <si>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</si>
  <si>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</si>
  <si>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</si>
  <si>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</si>
  <si>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</si>
  <si>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</si>
  <si>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</si>
  <si>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</si>
  <si>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</si>
  <si>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</si>
  <si>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</si>
  <si>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</si>
  <si>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</si>
  <si>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</si>
  <si>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</si>
  <si>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</si>
  <si>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</si>
  <si>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</si>
  <si>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</si>
  <si>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</si>
  <si>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</si>
  <si>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</si>
  <si>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</si>
  <si>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</si>
  <si>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</si>
  <si>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</si>
  <si>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</si>
  <si>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</si>
  <si>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</si>
  <si>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</si>
  <si>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</si>
  <si>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</si>
  <si>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</si>
  <si>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</si>
  <si>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</si>
  <si>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</si>
  <si>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</si>
  <si>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</si>
  <si>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</si>
  <si>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</si>
  <si>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</si>
  <si>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</si>
  <si>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</si>
  <si>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</si>
  <si>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</si>
  <si>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</si>
  <si>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</si>
  <si>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</si>
  <si>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</si>
  <si>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</si>
  <si>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</si>
  <si>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</si>
  <si>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</si>
  <si>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</si>
  <si>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</si>
  <si>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</si>
  <si>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</si>
  <si>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</si>
  <si>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</si>
  <si>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</si>
  <si>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</si>
  <si>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</si>
  <si>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</si>
  <si>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</si>
  <si>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</si>
  <si>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</si>
  <si>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</si>
  <si>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</si>
  <si>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</si>
  <si>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</si>
  <si>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</si>
  <si>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</si>
  <si>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</si>
  <si>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</si>
  <si>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</si>
  <si>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</si>
  <si>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</si>
  <si>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</si>
  <si>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</si>
  <si>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</si>
  <si>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</si>
  <si>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</si>
  <si>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</si>
  <si>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</si>
  <si>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</si>
  <si>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</si>
  <si>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</si>
  <si>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</si>
  <si>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</si>
  <si>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</si>
  <si>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</si>
  <si>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</si>
  <si>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</si>
  <si>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</si>
  <si>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</si>
  <si>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</si>
  <si>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</si>
  <si>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</si>
  <si>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</si>
  <si>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</si>
  <si>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</si>
  <si>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</si>
  <si>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</si>
  <si>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</si>
  <si>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</si>
  <si>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</si>
  <si>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</si>
  <si>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</si>
  <si>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</si>
  <si>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</si>
  <si>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</si>
  <si>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</si>
  <si>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</si>
  <si>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</si>
  <si>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</si>
  <si>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</si>
  <si>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</si>
  <si>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</si>
  <si>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</si>
  <si>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</si>
  <si>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</si>
  <si>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</si>
  <si>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</si>
  <si>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</si>
  <si>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</si>
  <si>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</si>
  <si>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</si>
  <si>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</si>
  <si>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</si>
  <si>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</si>
  <si>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</si>
  <si>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</si>
  <si>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</si>
  <si>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</si>
  <si>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</si>
  <si>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</si>
  <si>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</si>
  <si>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</si>
  <si>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</si>
  <si>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</si>
  <si>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</si>
  <si>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</si>
  <si>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</si>
  <si>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</si>
  <si>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</si>
  <si>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</si>
  <si>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</si>
  <si>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</si>
  <si>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</si>
  <si>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</si>
  <si>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</si>
  <si>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</si>
  <si>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</si>
  <si>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</si>
  <si>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</si>
  <si>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</si>
  <si>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</si>
  <si>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</si>
  <si>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</si>
  <si>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</si>
  <si>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</si>
  <si>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</si>
  <si>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</si>
  <si>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</si>
  <si>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</si>
  <si>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</si>
  <si>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</si>
  <si>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</si>
  <si>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</si>
  <si>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</si>
  <si>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</si>
  <si>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</si>
  <si>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</si>
  <si>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</si>
  <si>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</si>
  <si>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</si>
  <si>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</si>
  <si>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</si>
  <si>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</si>
  <si>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</si>
  <si>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</si>
  <si>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</si>
  <si>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</si>
  <si>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</si>
  <si>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</si>
  <si>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</si>
  <si>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</si>
  <si>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</si>
  <si>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</si>
  <si>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</si>
  <si>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</si>
  <si>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</si>
  <si>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</si>
  <si>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</si>
  <si>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</si>
  <si>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</si>
  <si>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</si>
  <si>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</si>
  <si>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</si>
  <si>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</si>
  <si>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</si>
  <si>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</si>
  <si>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</si>
  <si>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</si>
  <si>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</si>
  <si>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</si>
  <si>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</si>
  <si>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</si>
  <si>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</si>
  <si>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</si>
  <si>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</si>
  <si>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</si>
  <si>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</si>
  <si>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</si>
  <si>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</si>
  <si>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</si>
  <si>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</si>
  <si>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</si>
  <si>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</si>
  <si>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</si>
  <si>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</si>
  <si>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</si>
  <si>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</si>
  <si>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</si>
  <si>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</si>
  <si>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</si>
  <si>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</si>
  <si>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</si>
  <si>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</si>
  <si>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</si>
  <si>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</si>
  <si>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</si>
  <si>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</si>
  <si>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</si>
  <si>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</si>
  <si>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</si>
  <si>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</si>
  <si>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</si>
  <si>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</si>
  <si>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</si>
  <si>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</si>
  <si>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</si>
  <si>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</si>
  <si>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</si>
  <si>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</si>
  <si>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</si>
  <si>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</si>
  <si>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</si>
  <si>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</si>
  <si>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</si>
  <si>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</si>
  <si>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</si>
  <si>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</si>
  <si>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</si>
  <si>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</si>
  <si>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</si>
  <si>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</si>
  <si>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</si>
  <si>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</si>
  <si>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</si>
  <si>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</si>
  <si>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</si>
  <si>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</si>
  <si>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</si>
  <si>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</si>
  <si>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</si>
  <si>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</si>
  <si>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</si>
  <si>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</si>
  <si>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</si>
  <si>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</si>
  <si>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</si>
  <si>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</si>
  <si>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</si>
  <si>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</si>
  <si>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</si>
  <si>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</si>
  <si>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</si>
  <si>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</si>
  <si>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</si>
  <si>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</si>
  <si>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</si>
  <si>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</si>
  <si>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</si>
  <si>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</si>
  <si>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</si>
  <si>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</si>
  <si>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</si>
  <si>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</si>
  <si>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</si>
  <si>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</si>
  <si>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</si>
  <si>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</si>
  <si>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</si>
  <si>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</si>
  <si>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</si>
  <si>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</si>
  <si>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</si>
  <si>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</si>
  <si>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</si>
  <si>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</si>
  <si>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</si>
  <si>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</si>
  <si>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</si>
  <si>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</si>
  <si>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</si>
  <si>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</si>
  <si>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</si>
  <si>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</si>
  <si>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</si>
  <si>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</si>
  <si>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</si>
  <si>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</si>
  <si>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</si>
  <si>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</si>
  <si>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</si>
  <si>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</si>
  <si>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</si>
  <si>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</si>
  <si>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</si>
  <si>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</si>
  <si>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</si>
  <si>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</si>
  <si>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</si>
  <si>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</si>
  <si>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</si>
  <si>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</si>
  <si>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</si>
  <si>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</si>
  <si>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</si>
  <si>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</si>
  <si>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</si>
  <si>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</si>
  <si>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</si>
  <si>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</si>
  <si>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</si>
  <si>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</si>
  <si>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</si>
  <si>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</si>
  <si>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</si>
  <si>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</si>
  <si>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</si>
  <si>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</si>
  <si>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</si>
  <si>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</si>
  <si>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</si>
  <si>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</si>
  <si>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</si>
  <si>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</si>
  <si>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</si>
  <si>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</si>
  <si>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</si>
  <si>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</si>
  <si>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</si>
  <si>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</si>
  <si>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</si>
  <si>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</si>
  <si>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</si>
  <si>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</si>
  <si>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</si>
  <si>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</si>
  <si>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</si>
  <si>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</si>
  <si>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</si>
  <si>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</si>
  <si>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</si>
  <si>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</si>
  <si>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</si>
  <si>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</si>
  <si>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</si>
  <si>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</si>
  <si>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</si>
  <si>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</si>
  <si>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</si>
  <si>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</si>
  <si>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</si>
  <si>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</si>
  <si>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</si>
  <si>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</si>
  <si>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</si>
  <si>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</si>
  <si>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</si>
  <si>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</si>
  <si>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</si>
  <si>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</si>
  <si>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</si>
  <si>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</si>
  <si>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</si>
  <si>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</si>
  <si>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</si>
  <si>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</si>
  <si>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</si>
  <si>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</si>
  <si>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</si>
  <si>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</si>
  <si>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</si>
  <si>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</si>
  <si>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</si>
  <si>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</si>
  <si>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</si>
  <si>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</si>
  <si>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</si>
  <si>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</si>
  <si>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</si>
  <si>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</si>
  <si>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</si>
  <si>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</si>
  <si>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</si>
  <si>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</si>
  <si>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</si>
  <si>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</si>
  <si>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</si>
  <si>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</si>
  <si>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</si>
  <si>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</si>
  <si>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</si>
  <si>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</si>
  <si>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</si>
  <si>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</si>
  <si>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</si>
  <si>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</si>
  <si>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</si>
  <si>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</si>
  <si>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</si>
  <si>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</si>
  <si>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</si>
  <si>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</si>
  <si>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</si>
  <si>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</si>
  <si>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</si>
  <si>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</si>
  <si>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</si>
  <si>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</si>
  <si>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</si>
  <si>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</si>
  <si>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</si>
  <si>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</si>
  <si>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</si>
  <si>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</si>
  <si>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</si>
  <si>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</si>
  <si>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</si>
  <si>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</si>
  <si>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</si>
  <si>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</si>
  <si>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</si>
  <si>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</si>
  <si>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</si>
  <si>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</si>
  <si>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</si>
  <si>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</si>
  <si>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</si>
  <si>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</si>
  <si>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</si>
  <si>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</si>
  <si>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</si>
  <si>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</si>
  <si>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</si>
  <si>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</si>
  <si>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</si>
  <si>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</si>
  <si>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</si>
  <si>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</si>
  <si>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</si>
  <si>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</si>
  <si>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</si>
  <si>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</si>
  <si>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</si>
  <si>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</si>
  <si>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</si>
  <si>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</si>
  <si>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</si>
  <si>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</si>
  <si>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</si>
  <si>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</si>
  <si>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</si>
  <si>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</si>
  <si>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</si>
  <si>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</si>
  <si>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</si>
  <si>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</si>
  <si>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</si>
  <si>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</si>
  <si>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</si>
  <si>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</si>
  <si>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</si>
  <si>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</si>
  <si>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</si>
  <si>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</si>
  <si>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</si>
  <si>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</si>
  <si>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</si>
  <si>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</si>
  <si>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</si>
  <si>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</si>
  <si>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</si>
  <si>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</si>
  <si>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</si>
  <si>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</si>
  <si>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</si>
  <si>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</si>
  <si>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</si>
  <si>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</si>
  <si>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</si>
  <si>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</si>
  <si>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</si>
  <si>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</si>
  <si>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</si>
  <si>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</si>
  <si>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</si>
  <si>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</si>
  <si>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</si>
  <si>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</si>
  <si>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</si>
  <si>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</si>
  <si>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</si>
  <si>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</si>
  <si>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</si>
  <si>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</si>
  <si>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</si>
  <si>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</si>
  <si>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</si>
  <si>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</si>
  <si>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</si>
  <si>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</si>
  <si>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</si>
  <si>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</si>
  <si>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</si>
  <si>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</si>
  <si>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</si>
  <si>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</si>
  <si>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</si>
  <si>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</si>
  <si>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</si>
  <si>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</si>
  <si>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</si>
  <si>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</si>
  <si>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</si>
  <si>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</si>
  <si>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</si>
  <si>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</si>
  <si>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</si>
  <si>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</si>
  <si>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</si>
  <si>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</si>
  <si>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</si>
  <si>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</si>
  <si>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</si>
  <si>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</si>
  <si>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</si>
  <si>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</si>
  <si>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</si>
  <si>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</si>
  <si>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</si>
  <si>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</si>
  <si>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</si>
  <si>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</si>
  <si>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</si>
  <si>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</si>
  <si>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</si>
  <si>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</si>
  <si>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</si>
  <si>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</si>
  <si>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</si>
  <si>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</si>
  <si>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</si>
  <si>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</si>
  <si>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</si>
  <si>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</si>
  <si>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</si>
  <si>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</si>
  <si>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</si>
  <si>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</si>
  <si>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</si>
  <si>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</si>
  <si>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</si>
  <si>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</si>
  <si>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</si>
  <si>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</si>
  <si>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</si>
  <si>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</si>
  <si>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</si>
  <si>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</si>
  <si>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</si>
  <si>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</si>
  <si>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</si>
  <si>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</si>
  <si>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</si>
  <si>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</si>
  <si>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</si>
  <si>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</si>
  <si>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</si>
  <si>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</si>
  <si>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</si>
  <si>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</si>
  <si>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</si>
  <si>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</si>
  <si>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</si>
  <si>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</si>
  <si>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</si>
  <si>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</si>
  <si>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</si>
  <si>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</si>
  <si>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</si>
  <si>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</si>
  <si>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</si>
  <si>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</si>
  <si>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</si>
  <si>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</si>
  <si>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</si>
  <si>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</si>
  <si>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</si>
  <si>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</si>
  <si>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</si>
  <si>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</si>
  <si>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</si>
  <si>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</si>
  <si>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</si>
  <si>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</si>
  <si>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</si>
  <si>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</si>
  <si>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</si>
  <si>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</si>
  <si>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</si>
  <si>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</si>
  <si>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</si>
  <si>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</si>
  <si>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</si>
  <si>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</si>
  <si>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</si>
  <si>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</si>
  <si>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</si>
  <si>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</si>
  <si>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</si>
  <si>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</si>
  <si>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</si>
  <si>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</si>
  <si>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</si>
  <si>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</si>
  <si>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</si>
  <si>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</si>
  <si>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</si>
  <si>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</si>
  <si>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</si>
  <si>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</si>
  <si>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</si>
  <si>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</si>
  <si>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</si>
  <si>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</si>
  <si>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</si>
  <si>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</si>
  <si>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</si>
  <si>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</si>
  <si>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</si>
  <si>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</si>
  <si>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</si>
  <si>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</si>
  <si>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</si>
  <si>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</si>
  <si>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</si>
  <si>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</si>
  <si>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</si>
  <si>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</si>
  <si>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</si>
  <si>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</si>
  <si>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</si>
  <si>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</si>
  <si>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</si>
  <si>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</si>
  <si>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</si>
  <si>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</si>
  <si>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</si>
  <si>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</si>
  <si>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</si>
  <si>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</si>
  <si>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</si>
  <si>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</si>
  <si>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</si>
  <si>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</si>
  <si>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</si>
  <si>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</si>
  <si>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</si>
  <si>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</si>
  <si>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</si>
  <si>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</si>
  <si>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</si>
  <si>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</si>
  <si>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</si>
  <si>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</si>
  <si>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</si>
  <si>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</si>
  <si>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</si>
  <si>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</si>
  <si>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</si>
  <si>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</si>
  <si>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</si>
  <si>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</si>
  <si>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</si>
  <si>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</si>
  <si>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</si>
  <si>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</si>
  <si>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</si>
  <si>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</si>
  <si>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</si>
  <si>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</si>
  <si>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</si>
  <si>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</si>
  <si>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</si>
  <si>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</si>
  <si>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</si>
  <si>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</si>
  <si>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</si>
  <si>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</si>
  <si>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</si>
  <si>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</si>
  <si>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</si>
  <si>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</si>
  <si>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</si>
  <si>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</si>
  <si>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</si>
  <si>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</si>
  <si>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</si>
  <si>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</si>
  <si>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</si>
  <si>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</si>
  <si>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</si>
  <si>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</si>
  <si>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</si>
  <si>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</si>
  <si>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</si>
  <si>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</si>
  <si>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</si>
  <si>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</si>
  <si>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</si>
  <si>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</si>
  <si>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</si>
  <si>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</si>
  <si>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</si>
  <si>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</si>
  <si>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</si>
  <si>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</si>
  <si>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</si>
  <si>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</si>
  <si>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</si>
  <si>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</si>
  <si>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</si>
  <si>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</si>
  <si>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</si>
  <si>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</si>
  <si>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</si>
  <si>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</si>
  <si>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</si>
  <si>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</si>
  <si>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</si>
  <si>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</si>
  <si>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</si>
  <si>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</si>
  <si>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</si>
  <si>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</si>
  <si>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</si>
  <si>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</si>
  <si>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</si>
  <si>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</si>
  <si>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</si>
  <si>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</si>
  <si>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</si>
  <si>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</si>
  <si>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</si>
  <si>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</si>
  <si>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</si>
  <si>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</si>
  <si>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</si>
  <si>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</si>
  <si>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</si>
  <si>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</si>
  <si>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</si>
  <si>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</si>
  <si>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</si>
  <si>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</si>
  <si>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</si>
  <si>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</si>
  <si>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</si>
  <si>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</si>
  <si>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</si>
  <si>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</si>
  <si>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</si>
  <si>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</si>
  <si>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</si>
  <si>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</si>
  <si>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</si>
  <si>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</si>
  <si>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</si>
  <si>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</si>
  <si>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</si>
  <si>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</si>
  <si>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</si>
  <si>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</si>
  <si>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</si>
  <si>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</si>
  <si>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</si>
  <si>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</si>
  <si>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</si>
  <si>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</si>
  <si>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</si>
  <si>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</si>
  <si>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</si>
  <si>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</si>
  <si>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</si>
  <si>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</si>
  <si>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</si>
  <si>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</si>
  <si>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</si>
  <si>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</si>
  <si>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</si>
  <si>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</si>
  <si>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</si>
  <si>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</si>
  <si>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</si>
  <si>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</si>
  <si>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</si>
  <si>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</si>
  <si>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</si>
  <si>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</si>
  <si>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</si>
  <si>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</si>
  <si>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</si>
  <si>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</si>
  <si>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</si>
  <si>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</si>
  <si>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</si>
  <si>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</si>
  <si>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</si>
  <si>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</si>
  <si>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</si>
  <si>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</si>
  <si>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</si>
  <si>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</si>
  <si>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</si>
  <si>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</si>
  <si>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</si>
  <si>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</si>
  <si>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</si>
  <si>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</si>
  <si>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</si>
  <si>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</si>
  <si>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</si>
  <si>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</si>
  <si>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</si>
  <si>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</si>
  <si>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</si>
  <si>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</si>
  <si>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</si>
  <si>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</si>
  <si>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</si>
  <si>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</si>
  <si>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</si>
  <si>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</si>
  <si>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</si>
  <si>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</si>
  <si>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</si>
  <si>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</si>
  <si>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</si>
  <si>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</si>
  <si>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</si>
  <si>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</si>
  <si>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</si>
  <si>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</si>
  <si>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</si>
  <si>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</si>
  <si>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</si>
  <si>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</si>
  <si>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</si>
  <si>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</si>
  <si>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</si>
  <si>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</si>
  <si>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</si>
  <si>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</si>
  <si>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</si>
  <si>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</si>
  <si>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</si>
  <si>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</si>
  <si>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</si>
  <si>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</si>
  <si>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</si>
  <si>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</si>
  <si>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</si>
  <si>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</si>
  <si>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</si>
  <si>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</si>
  <si>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</si>
  <si>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</si>
  <si>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</si>
  <si>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</si>
  <si>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</si>
  <si>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</si>
  <si>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</si>
  <si>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</si>
  <si>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</si>
  <si>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</si>
  <si>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</si>
  <si>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</si>
  <si>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</si>
  <si>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</si>
  <si>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</si>
  <si>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</si>
  <si>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</si>
  <si>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</si>
  <si>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</si>
  <si>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</si>
  <si>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</si>
  <si>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</si>
  <si>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</si>
  <si>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</si>
  <si>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</si>
  <si>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</si>
  <si>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</si>
  <si>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</si>
  <si>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</si>
  <si>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</si>
  <si>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</si>
  <si>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</si>
  <si>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</si>
  <si>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</si>
  <si>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</si>
  <si>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</si>
  <si>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</si>
  <si>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</si>
  <si>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</si>
  <si>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</si>
  <si>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</si>
  <si>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</si>
  <si>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</si>
  <si>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</si>
  <si>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</si>
  <si>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</si>
  <si>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</si>
  <si>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</si>
  <si>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</si>
  <si>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</si>
  <si>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</si>
  <si>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</si>
  <si>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</si>
  <si>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</si>
  <si>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</si>
  <si>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</si>
  <si>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</si>
  <si>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</si>
  <si>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</si>
  <si>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</si>
  <si>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</si>
  <si>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</si>
  <si>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</si>
  <si>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</si>
  <si>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</si>
  <si>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</si>
  <si>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</si>
  <si>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</si>
  <si>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</si>
  <si>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</si>
  <si>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</si>
  <si>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</si>
  <si>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</si>
  <si>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</si>
  <si>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</si>
  <si>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</si>
  <si>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</si>
  <si>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</si>
  <si>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</si>
  <si>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</si>
  <si>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</si>
  <si>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</si>
  <si>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</si>
  <si>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</si>
  <si>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</si>
  <si>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</si>
  <si>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</si>
  <si>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</si>
  <si>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</si>
  <si>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</si>
  <si>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</si>
  <si>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</si>
  <si>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</si>
  <si>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</si>
  <si>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</si>
  <si>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</si>
  <si>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</si>
  <si>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</si>
  <si>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</si>
  <si>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</si>
  <si>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</si>
  <si>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</si>
  <si>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</si>
  <si>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</si>
  <si>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</si>
  <si>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</si>
  <si>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</si>
  <si>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</si>
  <si>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</si>
  <si>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</si>
  <si>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</si>
  <si>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</si>
  <si>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</si>
  <si>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</si>
  <si>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</si>
  <si>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</si>
  <si>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</si>
  <si>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</si>
  <si>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</si>
  <si>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</si>
  <si>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</si>
  <si>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</si>
  <si>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</si>
  <si>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</si>
  <si>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</si>
  <si>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</si>
  <si>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</si>
  <si>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</si>
  <si>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</si>
  <si>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</si>
  <si>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</si>
  <si>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</si>
  <si>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</si>
  <si>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</si>
  <si>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</si>
  <si>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</si>
  <si>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</si>
  <si>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</si>
  <si>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</si>
  <si>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</si>
  <si>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</si>
  <si>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</si>
  <si>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</si>
  <si>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</si>
  <si>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</si>
  <si>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</si>
  <si>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</si>
  <si>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</si>
  <si>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</si>
  <si>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</si>
  <si>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</si>
  <si>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</si>
  <si>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</si>
  <si>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</si>
  <si>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</si>
  <si>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</si>
  <si>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</si>
  <si>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</si>
  <si>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</si>
  <si>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</si>
  <si>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</si>
  <si>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</si>
  <si>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</si>
  <si>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</si>
  <si>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</si>
  <si>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</si>
  <si>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</si>
  <si>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</si>
  <si>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</si>
  <si>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</si>
  <si>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</si>
  <si>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</si>
  <si>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</si>
  <si>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</si>
  <si>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</si>
  <si>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</si>
  <si>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</si>
  <si>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</si>
  <si>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</si>
  <si>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</si>
  <si>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</si>
  <si>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</si>
  <si>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</si>
  <si>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</si>
  <si>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</si>
  <si>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</si>
  <si>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</si>
  <si>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</si>
  <si>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</si>
  <si>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</si>
  <si>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</si>
  <si>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</si>
  <si>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</si>
  <si>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</si>
  <si>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</si>
  <si>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</si>
  <si>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</si>
  <si>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</si>
  <si>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</si>
  <si>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</si>
  <si>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</si>
  <si>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</si>
  <si>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</si>
  <si>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</si>
  <si>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</si>
  <si>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</si>
  <si>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</si>
  <si>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</si>
  <si>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</si>
  <si>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</si>
  <si>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</si>
  <si>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</si>
  <si>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</si>
  <si>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</si>
  <si>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</si>
  <si>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</si>
  <si>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</si>
  <si>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</si>
  <si>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</si>
  <si>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</si>
  <si>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</si>
  <si>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</si>
  <si>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</si>
  <si>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</si>
  <si>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</si>
  <si>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</si>
  <si>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</si>
  <si>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</si>
  <si>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</si>
  <si>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</si>
  <si>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</si>
  <si>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</si>
  <si>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</si>
  <si>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</si>
  <si>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</si>
  <si>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</si>
  <si>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</si>
  <si>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</si>
  <si>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</si>
  <si>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</si>
  <si>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</si>
  <si>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</si>
  <si>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</si>
  <si>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</si>
  <si>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</si>
  <si>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</si>
  <si>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</si>
  <si>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</si>
  <si>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</si>
  <si>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</si>
  <si>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</si>
  <si>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</si>
  <si>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</si>
  <si>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</si>
  <si>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</si>
  <si>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</si>
  <si>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</si>
  <si>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</si>
  <si>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</si>
  <si>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</si>
  <si>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</si>
  <si>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</si>
  <si>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</si>
  <si>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</si>
  <si>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</si>
  <si>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</si>
  <si>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</si>
  <si>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</si>
  <si>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</si>
  <si>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</si>
  <si>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</si>
  <si>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</si>
  <si>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</si>
  <si>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</si>
  <si>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</si>
  <si>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</si>
  <si>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</si>
  <si>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</si>
  <si>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</si>
  <si>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</si>
  <si>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</si>
  <si>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</si>
  <si>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</si>
  <si>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</si>
  <si>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</si>
  <si>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</si>
  <si>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</si>
  <si>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</si>
  <si>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</si>
  <si>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</si>
  <si>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</si>
  <si>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</si>
  <si>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</si>
  <si>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</si>
  <si>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</si>
  <si>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</si>
  <si>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</si>
  <si>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</si>
  <si>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</si>
  <si>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</si>
  <si>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</si>
  <si>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</si>
  <si>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</si>
  <si>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</si>
  <si>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</si>
  <si>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</si>
  <si>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</si>
  <si>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</si>
  <si>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</si>
  <si>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</si>
  <si>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</si>
  <si>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</si>
  <si>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</si>
  <si>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</si>
  <si>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</si>
  <si>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</si>
  <si>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</si>
  <si>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</si>
  <si>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</si>
  <si>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</si>
  <si>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</si>
  <si>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</si>
  <si>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</si>
  <si>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</si>
  <si>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</si>
  <si>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</si>
  <si>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</si>
  <si>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</si>
  <si>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</si>
  <si>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</si>
  <si>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</si>
  <si>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</si>
  <si>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</si>
  <si>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</si>
  <si>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</si>
  <si>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</si>
  <si>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</si>
  <si>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</si>
  <si>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</si>
  <si>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</si>
  <si>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</si>
  <si>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</si>
  <si>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</si>
  <si>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</si>
  <si>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</si>
  <si>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</si>
  <si>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</si>
  <si>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</si>
  <si>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</si>
  <si>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</si>
  <si>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</si>
  <si>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</si>
  <si>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</si>
  <si>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</si>
  <si>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</si>
  <si>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</si>
  <si>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</si>
  <si>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</si>
  <si>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</si>
  <si>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</si>
  <si>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</si>
  <si>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</si>
  <si>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</si>
  <si>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</si>
  <si>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</si>
  <si>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</si>
  <si>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</si>
  <si>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</si>
  <si>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</si>
  <si>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</si>
  <si>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</si>
  <si>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</si>
  <si>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</si>
  <si>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</si>
  <si>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</si>
  <si>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</si>
  <si>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</si>
  <si>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</si>
  <si>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</si>
  <si>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</si>
  <si>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</si>
  <si>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</si>
  <si>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</si>
  <si>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</si>
  <si>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</si>
  <si>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</si>
  <si>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</si>
  <si>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</si>
  <si>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</si>
  <si>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</si>
  <si>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</si>
  <si>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</si>
  <si>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</si>
  <si>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</si>
  <si>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</si>
  <si>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</si>
  <si>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</si>
  <si>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</si>
  <si>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</si>
  <si>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</si>
  <si>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</si>
  <si>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</si>
  <si>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</si>
  <si>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</si>
  <si>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</si>
  <si>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</si>
  <si>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</si>
  <si>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</si>
  <si>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</si>
  <si>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</si>
  <si>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</si>
  <si>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</si>
  <si>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</si>
  <si>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</si>
  <si>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</si>
  <si>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</si>
  <si>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</si>
  <si>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</si>
  <si>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</si>
  <si>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</si>
  <si>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</si>
  <si>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</si>
  <si>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</si>
  <si>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</si>
  <si>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</si>
  <si>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</si>
  <si>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</si>
  <si>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</si>
  <si>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</si>
  <si>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</si>
  <si>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</si>
  <si>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</si>
  <si>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</si>
  <si>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</si>
  <si>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</si>
  <si>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</si>
  <si>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</si>
  <si>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</si>
  <si>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</si>
  <si>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</si>
  <si>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</si>
  <si>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</si>
  <si>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</si>
  <si>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</si>
  <si>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</si>
  <si>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</si>
  <si>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</si>
  <si>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</si>
  <si>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</si>
  <si>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</si>
  <si>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</si>
  <si>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</si>
  <si>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</si>
  <si>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</si>
  <si>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</si>
  <si>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</si>
  <si>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</si>
  <si>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</si>
  <si>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</si>
  <si>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</si>
  <si>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</si>
  <si>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</si>
  <si>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</si>
  <si>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</si>
  <si>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</si>
  <si>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</si>
  <si>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</si>
  <si>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</si>
  <si>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</si>
  <si>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</si>
  <si>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</si>
  <si>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</si>
  <si>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</si>
  <si>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</si>
  <si>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</si>
  <si>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</si>
  <si>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</si>
  <si>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</si>
  <si>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</si>
  <si>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</si>
  <si>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</si>
  <si>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</si>
  <si>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</si>
  <si>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</si>
  <si>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</si>
  <si>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</si>
  <si>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</si>
  <si>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</si>
  <si>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</si>
  <si>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</si>
  <si>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</si>
  <si>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</si>
  <si>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</si>
  <si>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</si>
  <si>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</si>
  <si>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</si>
  <si>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</si>
  <si>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</si>
  <si>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</si>
  <si>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</si>
  <si>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</si>
  <si>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</si>
  <si>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</si>
  <si>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</si>
  <si>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</si>
  <si>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</si>
  <si>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</si>
  <si>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</si>
  <si>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</si>
  <si>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</si>
  <si>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</si>
  <si>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</si>
  <si>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</si>
  <si>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</si>
  <si>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</si>
  <si>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</si>
  <si>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</si>
  <si>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</si>
  <si>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</si>
  <si>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</si>
  <si>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</si>
  <si>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</si>
  <si>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</si>
  <si>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</si>
  <si>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</si>
  <si>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</si>
  <si>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</si>
  <si>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</si>
  <si>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</si>
  <si>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</si>
  <si>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</si>
  <si>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</si>
  <si>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</si>
  <si>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</si>
  <si>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</si>
  <si>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</si>
  <si>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</si>
  <si>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</si>
  <si>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</si>
  <si>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</si>
  <si>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</si>
  <si>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</si>
  <si>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</si>
  <si>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</si>
  <si>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</si>
  <si>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</si>
  <si>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</si>
  <si>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</si>
  <si>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</si>
  <si>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</si>
  <si>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</si>
  <si>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</si>
  <si>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</si>
  <si>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</si>
  <si>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</si>
  <si>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</si>
  <si>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</si>
  <si>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</si>
  <si>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</si>
  <si>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</si>
  <si>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</si>
  <si>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</si>
  <si>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</si>
  <si>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</si>
  <si>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</si>
  <si>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</si>
  <si>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</si>
  <si>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</si>
  <si>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</si>
  <si>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</si>
  <si>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</si>
  <si>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</si>
  <si>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</si>
  <si>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</si>
  <si>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</si>
  <si>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</si>
  <si>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</si>
  <si>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</si>
  <si>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</si>
  <si>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</si>
  <si>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</si>
  <si>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</si>
  <si>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</si>
  <si>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</si>
  <si>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</si>
  <si>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</si>
  <si>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</si>
  <si>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</si>
  <si>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</si>
  <si>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</si>
  <si>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</si>
  <si>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</si>
  <si>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</si>
  <si>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</si>
  <si>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</si>
  <si>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</si>
  <si>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</si>
  <si>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</si>
  <si>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</si>
  <si>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</si>
  <si>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</si>
  <si>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</si>
  <si>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</si>
  <si>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</si>
  <si>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</si>
  <si>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</si>
  <si>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</si>
  <si>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</si>
  <si>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</si>
  <si>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</si>
  <si>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</si>
  <si>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</si>
  <si>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</si>
  <si>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</si>
  <si>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</si>
  <si>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</si>
  <si>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</si>
  <si>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</si>
  <si>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</si>
  <si>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</si>
  <si>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</si>
  <si>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</si>
  <si>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</si>
  <si>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</si>
  <si>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</si>
  <si>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</si>
  <si>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</si>
  <si>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</si>
  <si>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</si>
  <si>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</si>
  <si>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</si>
  <si>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</si>
  <si>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</si>
  <si>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</si>
  <si>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</si>
  <si>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</si>
  <si>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</si>
  <si>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</si>
  <si>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</si>
  <si>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</si>
  <si>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</si>
  <si>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</si>
  <si>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</si>
  <si>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</si>
  <si>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</si>
  <si>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</si>
  <si>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</si>
  <si>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</si>
  <si>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</si>
  <si>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</si>
  <si>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</si>
  <si>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</si>
  <si>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</si>
  <si>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</si>
  <si>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</si>
  <si>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</si>
  <si>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</si>
  <si>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</si>
  <si>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</si>
  <si>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</si>
  <si>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</si>
  <si>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</si>
  <si>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</si>
  <si>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</si>
  <si>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</si>
  <si>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</si>
  <si>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</si>
  <si>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</si>
  <si>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</si>
  <si>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</si>
  <si>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</si>
  <si>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</si>
  <si>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</si>
  <si>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</si>
  <si>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</si>
  <si>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</si>
  <si>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</si>
  <si>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</si>
  <si>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</si>
  <si>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</si>
  <si>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</si>
  <si>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</si>
  <si>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</si>
  <si>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</si>
  <si>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</si>
  <si>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</si>
  <si>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</si>
  <si>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</si>
  <si>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</si>
  <si>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</si>
  <si>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</si>
  <si>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</si>
  <si>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</si>
  <si>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</si>
  <si>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</si>
  <si>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</si>
  <si>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</si>
  <si>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</si>
  <si>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</si>
  <si>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</si>
  <si>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</si>
  <si>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</si>
  <si>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</si>
  <si>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</si>
  <si>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</si>
  <si>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</si>
  <si>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</si>
  <si>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</si>
  <si>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</si>
  <si>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</si>
  <si>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</si>
  <si>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</si>
  <si>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</si>
  <si>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</si>
  <si>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</si>
  <si>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</si>
  <si>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</si>
  <si>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</si>
  <si>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</si>
  <si>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</si>
  <si>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</si>
  <si>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</si>
  <si>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</si>
  <si>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</si>
  <si>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</si>
  <si>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</si>
  <si>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</si>
  <si>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</si>
  <si>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</si>
  <si>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</si>
  <si>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</si>
  <si>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</si>
  <si>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</si>
  <si>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</si>
  <si>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</si>
  <si>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</si>
  <si>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</si>
  <si>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</si>
  <si>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</si>
  <si>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</si>
  <si>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</si>
  <si>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</si>
  <si>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</si>
  <si>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</si>
  <si>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</si>
  <si>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</si>
  <si>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</si>
  <si>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</si>
  <si>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</si>
  <si>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</si>
  <si>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</si>
  <si>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</si>
  <si>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</si>
  <si>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</si>
  <si>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</si>
  <si>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</si>
  <si>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</si>
  <si>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</si>
  <si>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</si>
  <si>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</si>
  <si>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</si>
  <si>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</si>
  <si>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</si>
  <si>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</si>
  <si>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</si>
  <si>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</si>
  <si>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</si>
  <si>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</si>
  <si>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</si>
  <si>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</si>
  <si>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</si>
  <si>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</si>
  <si>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</si>
  <si>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</si>
  <si>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</si>
  <si>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</si>
  <si>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</si>
  <si>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</si>
  <si>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</si>
  <si>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</si>
  <si>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</si>
  <si>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</si>
  <si>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</si>
  <si>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</si>
  <si>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</si>
  <si>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</si>
  <si>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</si>
  <si>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</si>
  <si>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</si>
  <si>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</si>
  <si>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</si>
  <si>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</si>
  <si>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</si>
  <si>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</si>
  <si>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</si>
  <si>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</si>
  <si>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</si>
  <si>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</si>
  <si>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</si>
  <si>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</si>
  <si>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</si>
  <si>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</si>
  <si>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</si>
  <si>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</si>
  <si>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</si>
  <si>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</si>
  <si>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</si>
  <si>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</si>
  <si>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</si>
  <si>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</si>
  <si>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</si>
  <si>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</si>
  <si>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</si>
  <si>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</si>
  <si>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</si>
  <si>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</si>
  <si>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</si>
  <si>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</si>
  <si>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</si>
  <si>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</si>
  <si>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</si>
  <si>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</si>
  <si>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</si>
  <si>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</si>
  <si>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</si>
  <si>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</si>
  <si>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</si>
  <si>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</si>
  <si>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</si>
  <si>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</si>
  <si>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</si>
  <si>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</si>
  <si>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</si>
  <si>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</si>
  <si>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</si>
  <si>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</si>
  <si>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</si>
  <si>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</si>
  <si>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</si>
  <si>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</si>
  <si>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</si>
  <si>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</si>
  <si>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</si>
  <si>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</si>
  <si>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</si>
  <si>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</si>
  <si>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</si>
  <si>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</si>
  <si>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</si>
  <si>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</si>
  <si>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</si>
  <si>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</si>
  <si>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</si>
  <si>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</si>
  <si>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</si>
  <si>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</si>
  <si>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</si>
  <si>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</si>
  <si>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</si>
  <si>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</si>
  <si>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</si>
  <si>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</si>
  <si>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</si>
  <si>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</si>
  <si>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</si>
  <si>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</si>
  <si>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</si>
  <si>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</si>
  <si>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</si>
  <si>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</si>
  <si>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</si>
  <si>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</si>
  <si>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</si>
  <si>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</si>
  <si>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</si>
  <si>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</si>
  <si>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</si>
  <si>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</si>
  <si>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</si>
  <si>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</si>
  <si>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</si>
  <si>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</si>
  <si>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</si>
  <si>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</si>
  <si>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</si>
  <si>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</si>
  <si>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</si>
  <si>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</si>
  <si>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</si>
  <si>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</si>
  <si>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</si>
  <si>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</si>
  <si>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</si>
  <si>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</si>
  <si>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</si>
  <si>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</si>
  <si>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</si>
  <si>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</si>
  <si>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</si>
  <si>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</si>
  <si>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</si>
  <si>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</si>
  <si>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</si>
  <si>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</si>
  <si>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</si>
  <si>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</si>
  <si>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</si>
  <si>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</si>
  <si>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</si>
  <si>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</si>
  <si>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</si>
  <si>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</si>
  <si>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</si>
  <si>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</si>
  <si>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</si>
  <si>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</si>
  <si>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</si>
  <si>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</si>
  <si>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</si>
  <si>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</si>
  <si>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</si>
  <si>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</si>
  <si>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</si>
  <si>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</si>
  <si>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</si>
  <si>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</si>
  <si>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</si>
  <si>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</si>
  <si>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</si>
  <si>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</si>
  <si>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</si>
  <si>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</si>
  <si>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</si>
  <si>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</si>
  <si>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</si>
  <si>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</si>
  <si>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</si>
  <si>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</si>
  <si>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</si>
  <si>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</si>
  <si>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</si>
  <si>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</si>
  <si>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</si>
  <si>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</si>
  <si>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</si>
  <si>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</si>
  <si>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</si>
  <si>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</si>
  <si>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</si>
  <si>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</si>
  <si>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</si>
  <si>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</si>
  <si>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</si>
  <si>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</si>
  <si>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</si>
  <si>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</si>
  <si>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</si>
  <si>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</si>
  <si>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</si>
  <si>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</si>
  <si>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</si>
  <si>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</si>
  <si>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</si>
  <si>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</si>
  <si>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</si>
  <si>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</si>
  <si>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</si>
  <si>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</si>
  <si>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</si>
  <si>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</si>
  <si>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</si>
  <si>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</si>
  <si>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</si>
  <si>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</si>
  <si>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</si>
  <si>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</si>
  <si>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</si>
  <si>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</si>
  <si>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</si>
  <si>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</si>
  <si>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</si>
  <si>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</si>
  <si>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</si>
  <si>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</si>
  <si>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</si>
  <si>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</si>
  <si>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</si>
  <si>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</si>
  <si>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</si>
  <si>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</si>
  <si>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</si>
  <si>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</si>
  <si>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</si>
  <si>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</si>
  <si>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</si>
  <si>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</si>
  <si>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</si>
  <si>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</si>
  <si>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</si>
  <si>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</si>
  <si>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</si>
  <si>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</si>
  <si>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</si>
  <si>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</si>
  <si>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</si>
  <si>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</si>
  <si>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</si>
  <si>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</si>
  <si>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</si>
  <si>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</si>
  <si>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</si>
  <si>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</si>
  <si>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</si>
  <si>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</si>
  <si>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</si>
  <si>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</si>
  <si>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</si>
  <si>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</si>
  <si>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</si>
  <si>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</si>
  <si>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</si>
  <si>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</si>
  <si>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</si>
  <si>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</si>
  <si>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</si>
  <si>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</si>
  <si>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</si>
  <si>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</si>
  <si>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</si>
  <si>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</si>
  <si>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</si>
  <si>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</si>
  <si>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</si>
  <si>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</si>
  <si>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</si>
  <si>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</si>
  <si>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</si>
  <si>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</si>
  <si>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</si>
  <si>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</si>
  <si>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</si>
  <si>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</si>
  <si>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</si>
  <si>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</si>
  <si>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</si>
  <si>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</si>
  <si>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</si>
  <si>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</si>
  <si>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</si>
  <si>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</si>
  <si>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</si>
  <si>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</si>
  <si>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</si>
  <si>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</si>
  <si>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</si>
  <si>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</si>
  <si>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</si>
  <si>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</si>
  <si>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</si>
  <si>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</si>
  <si>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</si>
  <si>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</si>
  <si>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</si>
  <si>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</si>
  <si>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</si>
  <si>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</si>
  <si>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</si>
  <si>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</si>
  <si>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</si>
  <si>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</si>
  <si>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</si>
  <si>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</si>
  <si>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</si>
  <si>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</si>
  <si>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</si>
  <si>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</si>
  <si>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</si>
  <si>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</si>
  <si>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</si>
  <si>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</si>
  <si>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</si>
  <si>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</si>
  <si>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</si>
  <si>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</si>
  <si>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</si>
  <si>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</si>
  <si>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</si>
  <si>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</si>
  <si>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</si>
  <si>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</si>
  <si>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</si>
  <si>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</si>
  <si>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</si>
  <si>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</si>
  <si>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</si>
  <si>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</si>
  <si>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</si>
  <si>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</si>
  <si>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</si>
  <si>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</si>
  <si>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</si>
  <si>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</si>
  <si>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</si>
  <si>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</si>
  <si>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</si>
  <si>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</si>
  <si>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</si>
  <si>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</si>
  <si>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</si>
  <si>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</si>
  <si>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</si>
  <si>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</si>
  <si>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</si>
  <si>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</si>
  <si>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</si>
  <si>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</si>
  <si>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</si>
  <si>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</si>
  <si>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</si>
  <si>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</si>
  <si>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</si>
  <si>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</si>
  <si>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</si>
  <si>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</si>
  <si>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</si>
  <si>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</si>
  <si>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</si>
  <si>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</si>
  <si>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</si>
  <si>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</si>
  <si>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</si>
  <si>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</si>
  <si>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</si>
  <si>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</si>
  <si>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</si>
  <si>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</si>
  <si>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</si>
  <si>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</si>
  <si>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</si>
  <si>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</si>
  <si>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</si>
  <si>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</si>
  <si>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</si>
  <si>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</si>
  <si>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</si>
  <si>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</si>
  <si>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</si>
  <si>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</si>
  <si>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</si>
  <si>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</si>
  <si>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</si>
  <si>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</si>
  <si>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</si>
  <si>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</si>
  <si>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</si>
  <si>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</si>
  <si>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</si>
  <si>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</si>
  <si>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</si>
  <si>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</si>
  <si>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</si>
  <si>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</si>
  <si>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</si>
  <si>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</si>
  <si>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</si>
  <si>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</si>
  <si>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</si>
  <si>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</si>
  <si>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</si>
  <si>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</si>
  <si>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</si>
  <si>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</si>
  <si>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</si>
  <si>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</si>
  <si>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</si>
  <si>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</si>
  <si>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</si>
  <si>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</si>
  <si>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</si>
  <si>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</si>
  <si>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</si>
  <si>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</si>
  <si>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</si>
  <si>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</si>
  <si>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</si>
  <si>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</si>
  <si>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</si>
  <si>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</si>
  <si>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</si>
  <si>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</si>
  <si>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</si>
  <si>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</si>
  <si>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</si>
  <si>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</si>
  <si>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</si>
  <si>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</si>
  <si>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</si>
  <si>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</si>
  <si>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</si>
  <si>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</si>
  <si>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</si>
  <si>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</si>
  <si>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</si>
  <si>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</si>
  <si>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</si>
  <si>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</si>
  <si>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</si>
  <si>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</si>
  <si>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</si>
  <si>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</si>
  <si>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</si>
  <si>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</si>
  <si>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</si>
  <si>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</si>
  <si>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</si>
  <si>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</si>
  <si>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</si>
  <si>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</si>
  <si>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</si>
  <si>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</si>
  <si>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</si>
  <si>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</si>
  <si>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</si>
  <si>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</si>
  <si>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</si>
  <si>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</si>
  <si>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</si>
  <si>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</si>
  <si>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</si>
  <si>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</si>
  <si>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</si>
  <si>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</si>
  <si>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</si>
  <si>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</si>
  <si>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</si>
  <si>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</si>
  <si>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</si>
  <si>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</si>
  <si>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</si>
  <si>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</si>
  <si>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</si>
  <si>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</si>
  <si>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</si>
  <si>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</si>
  <si>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</si>
  <si>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</si>
  <si>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</si>
  <si>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</si>
  <si>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</si>
  <si>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</si>
  <si>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</si>
  <si>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</si>
  <si>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</si>
  <si>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</si>
  <si>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</si>
  <si>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</si>
  <si>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</si>
  <si>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</si>
  <si>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</si>
  <si>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</si>
  <si>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</si>
  <si>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</si>
  <si>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</si>
  <si>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</si>
  <si>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</si>
  <si>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</si>
  <si>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</si>
  <si>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</si>
  <si>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</si>
  <si>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</si>
  <si>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</si>
  <si>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</si>
  <si>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</si>
  <si>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</si>
  <si>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</si>
  <si>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</si>
  <si>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</si>
  <si>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</si>
  <si>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</si>
  <si>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</si>
  <si>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</si>
  <si>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</si>
  <si>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</si>
  <si>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</si>
  <si>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</si>
  <si>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</si>
  <si>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</si>
  <si>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</si>
  <si>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</si>
  <si>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</si>
  <si>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</si>
  <si>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</si>
  <si>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</si>
  <si>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</si>
  <si>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</si>
  <si>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</si>
  <si>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</si>
  <si>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</si>
  <si>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</si>
  <si>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</si>
  <si>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</si>
  <si>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</si>
  <si>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</si>
  <si>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</si>
  <si>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</si>
  <si>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</si>
  <si>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</si>
  <si>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</si>
  <si>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</si>
  <si>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</si>
  <si>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</si>
  <si>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</si>
  <si>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</si>
  <si>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</si>
  <si>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</si>
  <si>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</si>
  <si>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</si>
  <si>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</si>
  <si>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</si>
  <si>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</si>
  <si>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</si>
  <si>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</si>
  <si>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</si>
  <si>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</si>
  <si>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</si>
  <si>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</si>
  <si>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</si>
  <si>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</si>
  <si>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</si>
  <si>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</si>
  <si>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</si>
  <si>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</si>
  <si>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</si>
  <si>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</si>
  <si>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</si>
  <si>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</si>
  <si>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</si>
  <si>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</si>
  <si>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</si>
  <si>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</si>
  <si>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</si>
  <si>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</si>
  <si>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</si>
  <si>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</si>
  <si>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</si>
  <si>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</si>
  <si>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</si>
  <si>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</si>
  <si>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</si>
  <si>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</si>
  <si>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</si>
  <si>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</si>
  <si>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</si>
  <si>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</si>
  <si>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</si>
  <si>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</si>
  <si>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</si>
  <si>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</si>
  <si>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</si>
  <si>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</si>
  <si>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</si>
  <si>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</si>
  <si>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</si>
  <si>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</si>
  <si>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</si>
  <si>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</si>
  <si>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</si>
  <si>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</si>
  <si>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</si>
  <si>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</si>
  <si>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</si>
  <si>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</si>
  <si>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</si>
  <si>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</si>
  <si>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</si>
  <si>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</si>
  <si>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</si>
  <si>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</si>
  <si>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</si>
  <si>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</si>
  <si>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</si>
  <si>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</si>
  <si>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</si>
  <si>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</si>
  <si>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</si>
  <si>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</si>
  <si>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</si>
  <si>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</si>
  <si>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</si>
  <si>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</si>
  <si>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</si>
  <si>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</si>
  <si>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</si>
  <si>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</si>
  <si>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</si>
  <si>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</si>
  <si>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</si>
  <si>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</si>
  <si>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</si>
  <si>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</si>
  <si>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</si>
  <si>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</si>
  <si>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</si>
  <si>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</si>
  <si>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</si>
  <si>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</si>
  <si>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</si>
  <si>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</si>
  <si>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</si>
  <si>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</si>
  <si>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</si>
  <si>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</si>
  <si>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</si>
  <si>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</si>
  <si>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</si>
  <si>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</si>
  <si>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</si>
  <si>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</si>
  <si>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</si>
  <si>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</si>
  <si>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</si>
  <si>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</si>
  <si>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</si>
  <si>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</si>
  <si>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</si>
  <si>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</si>
  <si>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</si>
  <si>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</si>
  <si>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</si>
  <si>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</si>
  <si>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</si>
  <si>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</si>
  <si>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</si>
  <si>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</si>
  <si>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</si>
  <si>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</si>
  <si>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</si>
  <si>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</si>
  <si>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</si>
  <si>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</si>
  <si>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</si>
  <si>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</si>
  <si>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</si>
  <si>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</si>
  <si>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</si>
  <si>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</si>
  <si>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</si>
  <si>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</si>
  <si>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</si>
  <si>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</si>
  <si>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</si>
  <si>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</si>
  <si>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</si>
  <si>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</si>
  <si>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</si>
  <si>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</si>
  <si>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</si>
  <si>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</si>
  <si>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</si>
  <si>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</si>
  <si>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</si>
  <si>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</si>
  <si>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</si>
  <si>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</si>
  <si>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</si>
  <si>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</si>
  <si>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</si>
  <si>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</si>
  <si>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</si>
  <si>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</si>
  <si>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</si>
  <si>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</si>
  <si>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</si>
  <si>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</si>
  <si>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</si>
  <si>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</si>
  <si>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</si>
  <si>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</si>
  <si>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</si>
  <si>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</si>
  <si>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</si>
  <si>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</si>
  <si>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</si>
  <si>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</si>
  <si>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</si>
  <si>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</si>
  <si>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</si>
  <si>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</si>
  <si>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</si>
  <si>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</si>
  <si>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</si>
  <si>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</si>
  <si>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</si>
  <si>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</si>
  <si>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</si>
  <si>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</si>
  <si>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</si>
  <si>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</si>
  <si>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</si>
  <si>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</si>
  <si>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</si>
  <si>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</si>
  <si>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</si>
  <si>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</si>
  <si>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</si>
  <si>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</si>
  <si>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</si>
  <si>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</si>
  <si>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</si>
  <si>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</si>
  <si>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</si>
  <si>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</si>
  <si>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</si>
  <si>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</si>
  <si>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</si>
  <si>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</si>
  <si>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</si>
  <si>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</si>
  <si>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</si>
  <si>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</si>
  <si>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</si>
  <si>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</si>
  <si>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</si>
  <si>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</si>
  <si>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</si>
  <si>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</si>
  <si>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</si>
  <si>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</si>
  <si>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</si>
  <si>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</si>
  <si>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</si>
  <si>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</si>
  <si>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</si>
  <si>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</si>
  <si>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</si>
  <si>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</si>
  <si>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</si>
  <si>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</si>
  <si>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</si>
  <si>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</si>
  <si>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</si>
  <si>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</si>
  <si>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</si>
  <si>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</si>
  <si>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</si>
  <si>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</si>
  <si>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</si>
  <si>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</si>
  <si>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</si>
  <si>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</si>
  <si>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</si>
  <si>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</si>
  <si>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</si>
  <si>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</si>
  <si>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</si>
  <si>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</si>
  <si>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</si>
  <si>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</si>
  <si>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</si>
  <si>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</si>
  <si>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</si>
  <si>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</si>
  <si>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</si>
  <si>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</si>
  <si>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</si>
  <si>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</si>
  <si>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</si>
  <si>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</si>
  <si>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</si>
  <si>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</si>
  <si>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</si>
  <si>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</si>
  <si>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</si>
  <si>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</si>
  <si>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</si>
  <si>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</si>
  <si>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</si>
  <si>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</si>
  <si>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</si>
  <si>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</si>
  <si>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</si>
  <si>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</si>
  <si>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</si>
  <si>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</si>
  <si>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</si>
  <si>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</si>
  <si>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</si>
  <si>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</si>
  <si>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</si>
  <si>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</si>
  <si>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</si>
  <si>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</si>
  <si>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</si>
  <si>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</si>
  <si>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</si>
  <si>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</si>
  <si>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</si>
  <si>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</si>
  <si>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</si>
  <si>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</si>
  <si>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</si>
  <si>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</si>
  <si>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</si>
  <si>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</si>
  <si>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</si>
  <si>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</si>
  <si>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</si>
  <si>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</si>
  <si>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</si>
  <si>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</si>
  <si>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</si>
  <si>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</si>
  <si>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</si>
  <si>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</si>
  <si>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</si>
  <si>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</si>
  <si>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</si>
  <si>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</si>
  <si>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</si>
  <si>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</si>
  <si>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</si>
  <si>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</si>
  <si>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</si>
  <si>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</si>
  <si>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</si>
  <si>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</si>
  <si>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</si>
  <si>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</si>
  <si>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</si>
  <si>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</si>
  <si>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</si>
  <si>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</si>
  <si>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</si>
  <si>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</si>
  <si>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</si>
  <si>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</si>
  <si>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</si>
  <si>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</si>
  <si>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</si>
  <si>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</si>
  <si>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</si>
  <si>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</si>
  <si>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</si>
  <si>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</si>
  <si>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</si>
  <si>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</si>
  <si>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</si>
  <si>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</si>
  <si>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</si>
  <si>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</si>
  <si>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</si>
  <si>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</si>
  <si>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</si>
  <si>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</si>
  <si>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</si>
  <si>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</si>
  <si>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</si>
  <si>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</si>
  <si>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</si>
  <si>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</si>
  <si>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</si>
  <si>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</si>
  <si>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</si>
  <si>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</si>
  <si>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</si>
  <si>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</si>
  <si>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</si>
  <si>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</si>
  <si>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</si>
  <si>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</si>
  <si>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</si>
  <si>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</si>
  <si>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</si>
  <si>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</si>
  <si>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</si>
  <si>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</si>
  <si>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</si>
  <si>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</si>
  <si>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</si>
  <si>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</si>
  <si>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</si>
  <si>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</si>
  <si>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</si>
  <si>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</si>
  <si>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</si>
  <si>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</si>
  <si>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</si>
  <si>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</si>
  <si>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</si>
  <si>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</si>
  <si>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</si>
  <si>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</si>
  <si>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</si>
  <si>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</si>
  <si>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</si>
  <si>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</si>
  <si>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</si>
  <si>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</si>
  <si>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</si>
  <si>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</si>
  <si>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</si>
  <si>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</si>
  <si>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</si>
  <si>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</si>
  <si>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</si>
  <si>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</si>
  <si>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</si>
  <si>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</si>
  <si>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</si>
  <si>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</si>
  <si>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</si>
  <si>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</si>
  <si>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</si>
  <si>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</si>
  <si>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</si>
  <si>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</si>
  <si>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</si>
  <si>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</si>
  <si>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</si>
  <si>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</si>
  <si>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</si>
  <si>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</si>
  <si>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</si>
  <si>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</si>
  <si>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</si>
  <si>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</si>
  <si>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</si>
  <si>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</si>
  <si>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</si>
  <si>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</si>
  <si>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</si>
  <si>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</si>
  <si>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</si>
  <si>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</si>
  <si>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</si>
  <si>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</si>
  <si>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</si>
  <si>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</si>
  <si>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</si>
  <si>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</si>
  <si>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</si>
  <si>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</si>
  <si>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</si>
  <si>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</si>
  <si>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</si>
  <si>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</si>
  <si>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</si>
  <si>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</si>
  <si>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</si>
  <si>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</si>
  <si>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</si>
  <si>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</si>
  <si>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</si>
  <si>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</si>
  <si>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</si>
  <si>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</si>
  <si>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</si>
  <si>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</si>
  <si>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</si>
  <si>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</si>
  <si>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</si>
  <si>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</si>
  <si>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</si>
  <si>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</si>
  <si>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</si>
  <si>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</si>
  <si>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</si>
  <si>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</si>
  <si>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</si>
  <si>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</si>
  <si>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</si>
  <si>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</si>
  <si>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</si>
  <si>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</si>
  <si>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</si>
  <si>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</si>
  <si>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</si>
  <si>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</si>
  <si>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</si>
  <si>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</si>
  <si>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</si>
  <si>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</si>
  <si>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</si>
  <si>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</si>
  <si>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</si>
  <si>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</si>
  <si>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</si>
  <si>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</si>
  <si>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</si>
  <si>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</si>
  <si>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</si>
  <si>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</si>
  <si>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</si>
  <si>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</si>
  <si>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</si>
  <si>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</si>
  <si>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</si>
  <si>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</si>
  <si>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</si>
  <si>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</si>
  <si>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</si>
  <si>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</si>
  <si>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</si>
  <si>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</si>
  <si>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</si>
  <si>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</si>
  <si>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</si>
  <si>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</si>
  <si>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</si>
  <si>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</si>
  <si>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</si>
  <si>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</si>
  <si>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</si>
  <si>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</si>
  <si>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</si>
  <si>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</si>
  <si>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</si>
  <si>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</si>
  <si>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</si>
  <si>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</si>
  <si>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</si>
  <si>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</si>
  <si>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</si>
  <si>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</si>
  <si>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</si>
  <si>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</si>
  <si>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</si>
  <si>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</si>
  <si>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</si>
  <si>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</si>
  <si>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</si>
  <si>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</si>
  <si>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</si>
  <si>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</si>
  <si>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</si>
  <si>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</si>
  <si>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</si>
  <si>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</si>
  <si>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</si>
  <si>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</si>
  <si>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</si>
  <si>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</si>
  <si>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</si>
  <si>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</si>
  <si>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</si>
  <si>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</si>
  <si>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</si>
  <si>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</si>
  <si>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</si>
  <si>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</si>
  <si>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</si>
  <si>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</si>
  <si>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</si>
  <si>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</si>
  <si>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</si>
  <si>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</si>
  <si>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</si>
  <si>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</si>
  <si>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</si>
  <si>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</si>
  <si>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</si>
  <si>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</si>
  <si>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</si>
  <si>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</si>
  <si>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</si>
  <si>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</si>
  <si>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</si>
  <si>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</si>
  <si>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</si>
  <si>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</si>
  <si>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</si>
  <si>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</si>
  <si>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</si>
  <si>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</si>
  <si>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</si>
  <si>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</si>
  <si>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</si>
  <si>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</si>
  <si>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</si>
  <si>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</si>
  <si>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</si>
  <si>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</si>
  <si>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</si>
  <si>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</si>
  <si>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</si>
  <si>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</si>
  <si>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</si>
  <si>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</si>
  <si>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</si>
  <si>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</si>
  <si>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</si>
  <si>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</si>
  <si>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</si>
  <si>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</si>
  <si>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</si>
  <si>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</si>
  <si>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</si>
  <si>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</si>
  <si>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</si>
  <si>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</si>
  <si>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</si>
  <si>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</si>
  <si>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</si>
  <si>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</si>
  <si>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</si>
  <si>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</si>
  <si>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</si>
  <si>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</si>
  <si>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</si>
  <si>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</si>
  <si>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</si>
  <si>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</si>
  <si>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</si>
  <si>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</si>
  <si>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</si>
  <si>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</si>
  <si>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</si>
  <si>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</si>
  <si>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</si>
  <si>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</si>
  <si>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</si>
  <si>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</si>
  <si>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</si>
  <si>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</si>
  <si>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</si>
  <si>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</si>
  <si>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</si>
  <si>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</si>
  <si>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</si>
  <si>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</si>
  <si>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</si>
  <si>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</si>
  <si>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</si>
  <si>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</si>
  <si>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</si>
  <si>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</si>
  <si>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</si>
  <si>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</si>
  <si>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</si>
  <si>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</si>
  <si>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</si>
  <si>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</si>
  <si>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</si>
  <si>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</si>
  <si>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</si>
  <si>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</si>
  <si>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</si>
  <si>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</si>
  <si>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</si>
  <si>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</si>
  <si>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</si>
  <si>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</si>
  <si>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</si>
  <si>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</si>
  <si>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</si>
  <si>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</si>
  <si>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</si>
  <si>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</si>
  <si>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</si>
  <si>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</si>
  <si>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</si>
  <si>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</si>
  <si>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</si>
  <si>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</si>
  <si>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</si>
  <si>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</si>
  <si>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</si>
  <si>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</si>
  <si>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</si>
  <si>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</si>
  <si>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</si>
  <si>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</si>
  <si>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</si>
  <si>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</si>
  <si>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</si>
  <si>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</si>
  <si>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</si>
  <si>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</si>
  <si>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</si>
  <si>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</si>
  <si>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</si>
  <si>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</si>
  <si>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</si>
  <si>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</si>
  <si>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</si>
  <si>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</si>
  <si>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</si>
  <si>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</si>
  <si>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</si>
  <si>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</si>
  <si>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</si>
  <si>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</si>
  <si>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</si>
  <si>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</si>
  <si>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</si>
  <si>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</si>
  <si>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</si>
  <si>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</si>
  <si>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</si>
  <si>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</si>
  <si>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</si>
  <si>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</si>
  <si>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</si>
  <si>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</si>
  <si>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</si>
  <si>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</si>
  <si>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</si>
  <si>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</si>
  <si>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</si>
  <si>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</si>
  <si>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</si>
  <si>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</si>
  <si>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</si>
  <si>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</si>
  <si>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</si>
  <si>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</si>
  <si>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</si>
  <si>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</si>
  <si>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</si>
  <si>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</si>
  <si>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</si>
  <si>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</si>
  <si>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</si>
  <si>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</si>
  <si>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</si>
  <si>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</si>
  <si>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</si>
  <si>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</si>
  <si>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</si>
  <si>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</si>
  <si>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</si>
  <si>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</si>
  <si>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</si>
  <si>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</si>
  <si>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</si>
  <si>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</si>
  <si>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</si>
  <si>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</si>
  <si>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</si>
  <si>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</si>
  <si>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</si>
  <si>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</si>
  <si>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</si>
  <si>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</si>
  <si>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</si>
  <si>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</si>
  <si>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</si>
  <si>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</si>
  <si>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</si>
  <si>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</si>
  <si>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</si>
  <si>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</si>
  <si>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</si>
  <si>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</si>
  <si>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</si>
  <si>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</si>
  <si>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</si>
  <si>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</si>
  <si>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</si>
  <si>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</si>
  <si>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</si>
  <si>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</si>
  <si>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</si>
  <si>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</si>
  <si>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</si>
  <si>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</si>
  <si>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</si>
  <si>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</si>
  <si>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</si>
  <si>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</si>
  <si>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</si>
  <si>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</si>
  <si>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</si>
  <si>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</si>
  <si>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</si>
  <si>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</si>
  <si>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</si>
  <si>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</si>
  <si>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</si>
  <si>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</si>
  <si>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</si>
  <si>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</si>
  <si>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</si>
  <si>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</si>
  <si>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</si>
  <si>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</si>
  <si>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</si>
  <si>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</si>
  <si>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</si>
  <si>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</si>
  <si>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</si>
  <si>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</si>
  <si>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</si>
  <si>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</si>
  <si>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</si>
  <si>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</si>
  <si>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</si>
  <si>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</si>
  <si>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</si>
  <si>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</si>
  <si>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</si>
  <si>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</si>
  <si>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</si>
  <si>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</si>
  <si>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</si>
  <si>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</si>
  <si>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</si>
  <si>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</si>
  <si>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</si>
  <si>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</si>
  <si>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</si>
  <si>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</si>
  <si>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</si>
  <si>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</si>
  <si>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</si>
  <si>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</si>
  <si>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</si>
  <si>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</si>
  <si>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</si>
  <si>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</si>
  <si>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</si>
  <si>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</si>
  <si>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</si>
  <si>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</si>
  <si>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</si>
  <si>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</si>
  <si>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</si>
  <si>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</si>
  <si>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</si>
  <si>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</si>
  <si>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</si>
  <si>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</si>
  <si>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</si>
  <si>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</si>
  <si>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</si>
  <si>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</si>
  <si>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</si>
  <si>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</si>
  <si>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</si>
  <si>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</si>
  <si>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</si>
  <si>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</si>
  <si>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</si>
  <si>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</si>
  <si>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</si>
  <si>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</si>
  <si>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</si>
  <si>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</si>
  <si>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</si>
  <si>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</si>
  <si>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</si>
  <si>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</si>
  <si>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</si>
  <si>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</si>
  <si>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</si>
  <si>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</si>
  <si>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</si>
  <si>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</si>
  <si>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</si>
  <si>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</si>
  <si>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</si>
  <si>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</si>
  <si>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</si>
  <si>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</si>
  <si>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</si>
  <si>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</si>
  <si>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</si>
  <si>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</si>
  <si>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</si>
  <si>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</si>
  <si>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</si>
  <si>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</si>
  <si>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</si>
  <si>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</si>
  <si>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</si>
  <si>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</si>
  <si>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</si>
  <si>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</si>
  <si>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</si>
  <si>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</si>
  <si>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</si>
  <si>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</si>
  <si>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</si>
  <si>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</si>
  <si>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</si>
  <si>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</si>
  <si>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</si>
  <si>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</si>
  <si>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</si>
  <si>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</si>
  <si>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</si>
  <si>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</si>
  <si>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</si>
  <si>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</si>
  <si>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</si>
  <si>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</si>
  <si>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</si>
  <si>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</si>
  <si>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</si>
  <si>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</si>
  <si>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</si>
  <si>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</si>
  <si>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</si>
  <si>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</si>
  <si>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</si>
  <si>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</si>
  <si>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</si>
  <si>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</si>
  <si>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</si>
  <si>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</si>
  <si>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</si>
  <si>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</si>
  <si>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</si>
  <si>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</si>
  <si>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</si>
  <si>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</si>
  <si>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</si>
  <si>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</si>
  <si>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</si>
  <si>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</si>
  <si>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</si>
  <si>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</si>
  <si>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</si>
  <si>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</si>
  <si>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</si>
  <si>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</si>
  <si>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</si>
  <si>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</si>
  <si>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</si>
  <si>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</si>
  <si>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</si>
  <si>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</si>
  <si>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</si>
  <si>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</si>
  <si>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</si>
  <si>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</si>
  <si>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</si>
  <si>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</si>
  <si>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</si>
  <si>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</si>
  <si>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</si>
  <si>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</si>
  <si>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</si>
  <si>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</si>
  <si>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</si>
  <si>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</si>
  <si>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</si>
  <si>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</si>
  <si>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</si>
  <si>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</si>
  <si>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</si>
  <si>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</si>
  <si>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</si>
  <si>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</si>
  <si>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</si>
  <si>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</si>
  <si>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</si>
  <si>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</si>
  <si>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</si>
  <si>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</si>
  <si>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</si>
  <si>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</si>
  <si>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</si>
  <si>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</si>
  <si>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</si>
  <si>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</si>
  <si>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</si>
  <si>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</si>
  <si>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</si>
  <si>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</si>
  <si>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</si>
  <si>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</si>
  <si>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</si>
  <si>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</si>
  <si>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</si>
  <si>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</si>
  <si>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</si>
  <si>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</si>
  <si>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</si>
  <si>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</si>
  <si>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</si>
  <si>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</si>
  <si>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</si>
  <si>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</si>
  <si>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</si>
  <si>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</si>
  <si>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</si>
  <si>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</si>
  <si>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</si>
  <si>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</si>
  <si>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</si>
  <si>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</si>
  <si>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</si>
  <si>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</si>
  <si>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</si>
  <si>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</si>
  <si>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</si>
  <si>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</si>
  <si>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</si>
  <si>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</si>
  <si>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</si>
  <si>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</si>
  <si>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</si>
  <si>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</si>
  <si>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</si>
  <si>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</si>
  <si>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</si>
  <si>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</si>
  <si>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</si>
  <si>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</si>
  <si>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</si>
  <si>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</si>
  <si>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</si>
  <si>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</si>
  <si>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</si>
  <si>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</si>
  <si>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</si>
  <si>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</si>
  <si>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</si>
  <si>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</si>
  <si>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</si>
  <si>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</si>
  <si>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</si>
  <si>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</si>
  <si>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</si>
  <si>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</si>
  <si>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</si>
  <si>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</si>
  <si>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</si>
  <si>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</si>
  <si>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</si>
  <si>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</si>
  <si>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</si>
  <si>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</si>
  <si>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</si>
  <si>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</si>
  <si>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</si>
  <si>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</si>
  <si>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</si>
  <si>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</si>
  <si>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</si>
  <si>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</si>
  <si>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</si>
  <si>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</si>
  <si>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</si>
  <si>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</si>
  <si>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</si>
  <si>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</si>
  <si>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</si>
  <si>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</si>
  <si>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</si>
  <si>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</si>
  <si>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</si>
  <si>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</si>
  <si>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</si>
  <si>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</si>
  <si>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</si>
  <si>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</si>
  <si>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</si>
  <si>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</si>
  <si>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</si>
  <si>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</si>
  <si>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</si>
  <si>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</si>
  <si>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</si>
  <si>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</si>
  <si>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</si>
  <si>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</si>
  <si>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</si>
  <si>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</si>
  <si>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</si>
  <si>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</si>
  <si>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</si>
  <si>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</si>
  <si>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</si>
  <si>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</si>
  <si>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</si>
  <si>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</si>
  <si>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</si>
  <si>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</si>
  <si>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</si>
  <si>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</si>
  <si>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</si>
  <si>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</si>
  <si>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</si>
  <si>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</si>
  <si>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</si>
  <si>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</si>
  <si>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</si>
  <si>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</si>
  <si>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</si>
  <si>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</si>
  <si>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</si>
  <si>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</si>
  <si>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</si>
  <si>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</si>
  <si>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</si>
  <si>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</si>
  <si>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</si>
  <si>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</si>
  <si>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</si>
  <si>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</si>
  <si>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</si>
  <si>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</si>
  <si>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</si>
  <si>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</si>
  <si>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</si>
  <si>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</si>
  <si>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</si>
  <si>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</si>
  <si>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</si>
  <si>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</si>
  <si>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</si>
  <si>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</si>
  <si>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</si>
  <si>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</si>
  <si>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</si>
  <si>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</si>
  <si>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</si>
  <si>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</si>
  <si>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</si>
  <si>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</si>
  <si>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</si>
  <si>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</si>
  <si>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</si>
  <si>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</si>
  <si>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</si>
  <si>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</si>
  <si>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</si>
  <si>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</si>
  <si>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</si>
  <si>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</si>
  <si>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</si>
  <si>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</si>
  <si>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</si>
  <si>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</si>
  <si>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</si>
  <si>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</si>
  <si>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</si>
  <si>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</si>
  <si>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</si>
  <si>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</si>
  <si>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</si>
  <si>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</si>
  <si>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</si>
  <si>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</si>
  <si>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</si>
  <si>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</si>
  <si>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</si>
  <si>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</si>
  <si>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</si>
  <si>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</si>
  <si>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</si>
  <si>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</si>
  <si>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</si>
  <si>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</si>
  <si>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</si>
  <si>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</si>
  <si>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</si>
  <si>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</si>
  <si>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</si>
  <si>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</si>
  <si>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</si>
  <si>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</si>
  <si>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</si>
  <si>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</si>
  <si>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</si>
  <si>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</si>
  <si>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</si>
  <si>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</si>
  <si>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</si>
  <si>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</si>
  <si>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</si>
  <si>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</si>
  <si>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</si>
  <si>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</si>
  <si>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</si>
  <si>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</si>
  <si>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</si>
  <si>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</si>
  <si>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</si>
  <si>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</si>
  <si>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</si>
  <si>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</si>
  <si>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</si>
  <si>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</si>
  <si>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</si>
  <si>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</si>
  <si>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</si>
  <si>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</si>
  <si>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</si>
  <si>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</si>
  <si>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</si>
  <si>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</si>
  <si>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</si>
  <si>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</si>
  <si>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</si>
  <si>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</si>
  <si>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</si>
  <si>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</si>
  <si>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</si>
  <si>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</si>
  <si>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</si>
  <si>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</si>
  <si>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</si>
  <si>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</si>
  <si>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</si>
  <si>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</si>
  <si>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</si>
  <si>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</si>
  <si>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</si>
  <si>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</si>
  <si>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</si>
  <si>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</si>
  <si>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</si>
  <si>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</si>
  <si>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</si>
  <si>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</si>
  <si>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</si>
  <si>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</si>
  <si>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</si>
  <si>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</si>
  <si>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</si>
  <si>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</si>
  <si>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</si>
  <si>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</si>
  <si>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</si>
  <si>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</si>
  <si>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</si>
  <si>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</si>
  <si>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</si>
  <si>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</si>
  <si>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</si>
  <si>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</si>
  <si>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</si>
  <si>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</si>
  <si>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</si>
  <si>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</si>
  <si>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</si>
  <si>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</si>
  <si>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</si>
  <si>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</si>
  <si>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</si>
  <si>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</si>
  <si>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</si>
  <si>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</si>
  <si>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</si>
  <si>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</si>
  <si>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</si>
  <si>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</si>
  <si>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</si>
  <si>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</si>
  <si>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</si>
  <si>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</si>
  <si>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</si>
  <si>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</si>
  <si>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</si>
  <si>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</si>
  <si>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</si>
  <si>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</si>
  <si>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</si>
  <si>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</si>
  <si>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</si>
  <si>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</si>
  <si>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</si>
  <si>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</si>
  <si>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</si>
  <si>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</si>
  <si>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</si>
  <si>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</si>
  <si>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</si>
  <si>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</si>
  <si>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</si>
  <si>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</si>
  <si>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</si>
  <si>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</si>
  <si>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</si>
  <si>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</si>
  <si>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</si>
  <si>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</si>
  <si>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</si>
  <si>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</si>
  <si>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</si>
  <si>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</si>
  <si>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</si>
  <si>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</si>
  <si>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</si>
  <si>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</si>
  <si>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</si>
  <si>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</si>
  <si>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</si>
  <si>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</si>
  <si>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</si>
  <si>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</si>
  <si>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</si>
  <si>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</si>
  <si>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</si>
  <si>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</si>
  <si>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</si>
  <si>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</si>
  <si>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</si>
  <si>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</si>
  <si>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</si>
  <si>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</si>
  <si>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</si>
  <si>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</si>
  <si>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</si>
  <si>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</si>
  <si>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</si>
  <si>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</si>
  <si>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</si>
  <si>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</si>
  <si>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</si>
  <si>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</si>
  <si>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</si>
  <si>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</si>
  <si>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</si>
  <si>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</si>
  <si>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</si>
  <si>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</si>
  <si>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</si>
  <si>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</si>
  <si>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</si>
  <si>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</si>
  <si>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</si>
  <si>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</si>
  <si>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</si>
  <si>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</si>
  <si>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</si>
  <si>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</si>
  <si>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</si>
  <si>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</si>
  <si>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</si>
  <si>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</si>
  <si>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</si>
  <si>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</si>
  <si>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</si>
  <si>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</si>
  <si>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</si>
  <si>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</si>
  <si>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</si>
  <si>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</si>
  <si>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</si>
  <si>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</si>
  <si>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</si>
  <si>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</si>
  <si>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</si>
  <si>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</si>
  <si>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</si>
  <si>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</si>
  <si>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</si>
  <si>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</si>
  <si>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</si>
  <si>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</si>
  <si>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</si>
  <si>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</si>
  <si>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</si>
  <si>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</si>
  <si>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</si>
  <si>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</si>
  <si>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</si>
  <si>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</si>
  <si>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</si>
  <si>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</si>
  <si>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</si>
  <si>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</si>
  <si>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</si>
  <si>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</si>
  <si>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</si>
  <si>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</si>
  <si>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</si>
  <si>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</si>
  <si>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</si>
  <si>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</si>
  <si>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</si>
  <si>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</si>
  <si>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</si>
  <si>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</si>
  <si>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</si>
  <si>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</si>
  <si>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</si>
  <si>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</si>
  <si>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</si>
  <si>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</si>
  <si>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</si>
  <si>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</si>
  <si>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</si>
  <si>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</si>
  <si>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</si>
  <si>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</si>
  <si>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</si>
  <si>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</si>
  <si>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</si>
  <si>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</si>
  <si>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</si>
  <si>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</si>
  <si>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</si>
  <si>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</si>
  <si>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</si>
  <si>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</si>
  <si>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</si>
  <si>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</si>
  <si>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</si>
  <si>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</si>
  <si>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</si>
  <si>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</si>
  <si>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</si>
  <si>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</si>
  <si>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</si>
  <si>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</si>
  <si>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</si>
  <si>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</si>
  <si>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</si>
  <si>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</si>
  <si>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</si>
  <si>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</si>
  <si>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</si>
  <si>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</si>
  <si>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</si>
  <si>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</si>
  <si>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</si>
  <si>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</si>
  <si>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</si>
  <si>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</si>
  <si>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</si>
  <si>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</si>
  <si>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</si>
  <si>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</si>
  <si>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</si>
  <si>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</si>
  <si>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</si>
  <si>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</si>
  <si>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</si>
  <si>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</si>
  <si>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</si>
  <si>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</si>
  <si>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</si>
  <si>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</si>
  <si>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</si>
  <si>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</si>
  <si>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</si>
  <si>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</si>
  <si>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</si>
  <si>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</si>
  <si>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</si>
  <si>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</si>
  <si>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</si>
  <si>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</si>
  <si>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</si>
  <si>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</si>
  <si>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</si>
  <si>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</si>
  <si>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</si>
  <si>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</si>
  <si>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</si>
  <si>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</si>
  <si>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</si>
  <si>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</si>
  <si>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</si>
  <si>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</si>
  <si>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</si>
  <si>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</si>
  <si>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</si>
  <si>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</si>
  <si>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</si>
  <si>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</si>
  <si>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</si>
  <si>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</si>
  <si>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</si>
  <si>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</si>
  <si>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</si>
  <si>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</si>
  <si>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</si>
  <si>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</si>
  <si>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</si>
  <si>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</si>
  <si>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</si>
  <si>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</si>
  <si>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</si>
  <si>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</si>
  <si>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</si>
  <si>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</si>
  <si>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</si>
  <si>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</si>
  <si>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</si>
  <si>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</si>
  <si>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</si>
  <si>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</si>
  <si>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</si>
  <si>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</si>
  <si>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</si>
  <si>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</si>
  <si>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</si>
  <si>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</si>
  <si>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</si>
  <si>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</si>
  <si>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</si>
  <si>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</si>
  <si>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</si>
  <si>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</si>
  <si>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</si>
  <si>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</si>
  <si>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</si>
  <si>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</si>
  <si>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</si>
  <si>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</si>
  <si>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</si>
  <si>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</si>
  <si>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</si>
  <si>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</si>
  <si>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</si>
  <si>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</si>
  <si>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</si>
  <si>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</si>
  <si>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</si>
  <si>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</si>
  <si>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</si>
  <si>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</si>
  <si>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</si>
  <si>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</si>
  <si>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</si>
  <si>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</si>
  <si>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</si>
  <si>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</si>
  <si>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</si>
  <si>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</si>
  <si>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</si>
  <si>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</si>
  <si>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</si>
  <si>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</si>
  <si>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</si>
  <si>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</si>
  <si>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</si>
  <si>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</si>
  <si>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</si>
  <si>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</si>
  <si>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</si>
  <si>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</si>
  <si>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</si>
  <si>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</si>
  <si>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</si>
  <si>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</si>
  <si>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</si>
  <si>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</si>
  <si>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</si>
  <si>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</si>
  <si>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</si>
  <si>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</si>
  <si>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</si>
  <si>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</si>
  <si>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</si>
  <si>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</si>
  <si>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</si>
  <si>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</si>
  <si>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</si>
  <si>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</si>
  <si>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</si>
  <si>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</si>
  <si>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</si>
  <si>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</si>
  <si>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</si>
  <si>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</si>
  <si>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</si>
  <si>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</si>
  <si>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</si>
  <si>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</si>
  <si>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</si>
  <si>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</si>
  <si>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</si>
  <si>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</si>
  <si>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</si>
  <si>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</si>
  <si>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</si>
  <si>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</si>
  <si>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</si>
  <si>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</si>
  <si>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</si>
  <si>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</si>
  <si>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</si>
  <si>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</si>
  <si>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</si>
  <si>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</si>
  <si>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</si>
  <si>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</si>
  <si>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</si>
  <si>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</si>
  <si>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</si>
  <si>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</si>
  <si>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</si>
  <si>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</si>
  <si>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</si>
  <si>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</si>
  <si>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</si>
  <si>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</si>
  <si>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</si>
  <si>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</si>
  <si>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</si>
  <si>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</si>
  <si>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</si>
  <si>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</si>
  <si>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</si>
  <si>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</si>
  <si>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</si>
  <si>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</si>
  <si>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</si>
  <si>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</si>
  <si>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</si>
  <si>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</si>
  <si>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</si>
  <si>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</si>
  <si>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</si>
  <si>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</si>
  <si>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</si>
  <si>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</si>
  <si>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</si>
  <si>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</si>
  <si>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</si>
  <si>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</si>
  <si>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</si>
  <si>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</si>
  <si>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</si>
  <si>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</si>
  <si>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</si>
  <si>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</si>
  <si>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</si>
  <si>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</si>
  <si>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</si>
  <si>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</si>
  <si>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</si>
  <si>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</si>
  <si>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</si>
  <si>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</si>
  <si>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</si>
  <si>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</si>
  <si>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</si>
  <si>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</si>
  <si>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</si>
  <si>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</si>
  <si>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</si>
  <si>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</si>
  <si>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</si>
  <si>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</si>
  <si>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</si>
  <si>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</si>
  <si>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</si>
  <si>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</si>
  <si>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</si>
  <si>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</si>
  <si>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</si>
  <si>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</si>
  <si>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</si>
  <si>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</si>
  <si>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</si>
  <si>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</si>
  <si>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</si>
  <si>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</si>
  <si>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</si>
  <si>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</si>
  <si>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</si>
  <si>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</si>
  <si>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</si>
  <si>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</si>
  <si>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</si>
  <si>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</si>
  <si>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</si>
  <si>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</si>
  <si>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</si>
  <si>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</si>
  <si>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</si>
  <si>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</si>
  <si>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</si>
  <si>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</si>
  <si>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</si>
  <si>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</si>
  <si>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</si>
  <si>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</si>
  <si>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</si>
  <si>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</si>
  <si>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</si>
  <si>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</si>
  <si>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</si>
  <si>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</si>
  <si>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</si>
  <si>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</si>
  <si>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</si>
  <si>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</si>
  <si>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</si>
  <si>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</si>
  <si>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</si>
  <si>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</si>
  <si>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</si>
  <si>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</si>
  <si>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</si>
  <si>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</si>
  <si>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</si>
  <si>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</si>
  <si>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</si>
  <si>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</si>
  <si>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</si>
  <si>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</si>
  <si>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</si>
  <si>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</si>
  <si>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</si>
  <si>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</si>
  <si>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</si>
  <si>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</si>
  <si>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</si>
  <si>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</si>
  <si>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</si>
  <si>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</si>
  <si>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</si>
  <si>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</si>
  <si>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</si>
  <si>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</si>
  <si>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</si>
  <si>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</si>
  <si>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</si>
  <si>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</si>
  <si>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</si>
  <si>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</si>
  <si>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</si>
  <si>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</si>
  <si>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</si>
  <si>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</si>
  <si>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</si>
  <si>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</si>
  <si>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</si>
  <si>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</si>
  <si>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</si>
  <si>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</si>
  <si>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</si>
  <si>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</si>
  <si>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</si>
  <si>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</si>
  <si>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</si>
  <si>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</si>
  <si>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</si>
  <si>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</si>
  <si>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</si>
  <si>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</si>
  <si>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</si>
  <si>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</si>
  <si>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</si>
  <si>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</si>
  <si>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</si>
  <si>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</si>
  <si>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</si>
  <si>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</si>
  <si>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</si>
  <si>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</si>
  <si>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</si>
  <si>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</si>
  <si>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</si>
  <si>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</si>
  <si>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</si>
  <si>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</si>
  <si>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</si>
  <si>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</si>
  <si>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</si>
  <si>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</si>
  <si>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</si>
  <si>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</si>
  <si>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</si>
  <si>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</si>
  <si>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</si>
  <si>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</si>
  <si>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</si>
  <si>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</si>
  <si>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</si>
  <si>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</si>
  <si>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</si>
  <si>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</si>
  <si>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</si>
  <si>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</si>
  <si>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</si>
  <si>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</si>
  <si>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</si>
  <si>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</si>
  <si>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</si>
  <si>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</si>
  <si>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</si>
  <si>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</si>
  <si>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</si>
  <si>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</si>
  <si>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</si>
  <si>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</si>
  <si>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</si>
  <si>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</si>
  <si>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</si>
  <si>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</si>
  <si>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</si>
  <si>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</si>
  <si>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</si>
  <si>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</si>
  <si>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</si>
  <si>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</si>
  <si>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</si>
  <si>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</si>
  <si>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</si>
  <si>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</si>
  <si>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</si>
  <si>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</si>
  <si>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</si>
  <si>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</si>
  <si>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</si>
  <si>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</si>
  <si>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</si>
  <si>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</si>
  <si>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</si>
  <si>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</si>
  <si>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</si>
  <si>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</si>
  <si>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</si>
  <si>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</si>
  <si>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</si>
  <si>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</si>
  <si>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</si>
  <si>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</si>
  <si>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</si>
  <si>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</si>
  <si>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</si>
  <si>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</si>
  <si>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</si>
  <si>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</si>
  <si>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</si>
  <si>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</si>
  <si>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</si>
  <si>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</si>
  <si>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</si>
  <si>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</si>
  <si>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</si>
  <si>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</si>
  <si>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</si>
  <si>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</si>
  <si>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</si>
  <si>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</si>
  <si>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</si>
  <si>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</si>
  <si>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</si>
  <si>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</si>
  <si>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</si>
  <si>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</si>
  <si>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</si>
  <si>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</si>
  <si>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</si>
  <si>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</si>
  <si>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</si>
  <si>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</si>
  <si>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</si>
  <si>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</si>
  <si>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</si>
  <si>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</si>
  <si>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</si>
  <si>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</si>
  <si>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</si>
  <si>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</si>
  <si>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</si>
  <si>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</si>
  <si>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</si>
  <si>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</si>
  <si>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</si>
  <si>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</si>
  <si>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</si>
  <si>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</si>
  <si>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</si>
  <si>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</si>
  <si>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</si>
  <si>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</si>
  <si>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</si>
  <si>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</si>
  <si>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</si>
  <si>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</si>
  <si>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</si>
  <si>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</si>
  <si>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</si>
  <si>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</si>
  <si>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</si>
  <si>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</si>
  <si>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</si>
  <si>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</si>
  <si>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</si>
  <si>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</si>
  <si>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</si>
  <si>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</si>
  <si>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</si>
  <si>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</si>
  <si>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</si>
  <si>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</si>
  <si>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</si>
  <si>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</si>
  <si>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</si>
  <si>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</si>
  <si>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</si>
  <si>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</si>
  <si>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</si>
  <si>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</si>
  <si>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</si>
  <si>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</si>
  <si>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</si>
  <si>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</si>
  <si>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</si>
  <si>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</si>
  <si>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</si>
  <si>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</si>
  <si>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</si>
  <si>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</si>
  <si>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</si>
  <si>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</si>
  <si>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</si>
  <si>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</si>
  <si>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</si>
  <si>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</si>
  <si>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</si>
  <si>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</si>
  <si>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</si>
  <si>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</si>
  <si>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</si>
  <si>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</si>
  <si>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</si>
  <si>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</si>
  <si>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</si>
  <si>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</si>
  <si>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</si>
  <si>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</si>
  <si>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</si>
  <si>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</si>
  <si>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</si>
  <si>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</si>
  <si>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</si>
  <si>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</si>
  <si>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</si>
  <si>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</si>
  <si>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</si>
  <si>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</si>
  <si>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</si>
  <si>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</si>
  <si>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</si>
  <si>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</si>
  <si>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</si>
  <si>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</si>
  <si>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</si>
  <si>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</si>
  <si>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</si>
  <si>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</si>
  <si>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</si>
  <si>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</si>
  <si>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</si>
  <si>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</si>
  <si>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</si>
  <si>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</si>
  <si>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</si>
  <si>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</si>
  <si>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</si>
  <si>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</si>
  <si>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</si>
  <si>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</si>
  <si>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</si>
  <si>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</si>
  <si>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</si>
  <si>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</si>
  <si>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</si>
  <si>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</si>
  <si>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</si>
  <si>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</si>
  <si>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</si>
  <si>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</si>
  <si>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</si>
  <si>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</si>
  <si>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</si>
  <si>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</si>
  <si>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</si>
  <si>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</si>
  <si>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</si>
  <si>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</si>
  <si>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</si>
  <si>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</si>
  <si>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</si>
  <si>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</si>
  <si>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</si>
  <si>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</si>
  <si>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</si>
  <si>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</si>
  <si>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</si>
  <si>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</si>
  <si>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</si>
  <si>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</si>
  <si>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</si>
  <si>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</si>
  <si>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</si>
  <si>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</si>
  <si>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</si>
  <si>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</si>
  <si>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</si>
  <si>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</si>
  <si>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</si>
  <si>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</si>
  <si>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</si>
  <si>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</si>
  <si>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</si>
  <si>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</si>
  <si>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</si>
  <si>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</si>
  <si>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</si>
  <si>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</si>
  <si>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</si>
  <si>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</si>
  <si>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</si>
  <si>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</si>
  <si>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</si>
  <si>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</si>
  <si>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</si>
  <si>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</si>
  <si>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</si>
  <si>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</si>
  <si>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</si>
  <si>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</si>
  <si>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</si>
  <si>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</si>
  <si>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</si>
  <si>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</si>
  <si>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</si>
  <si>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</si>
  <si>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</si>
  <si>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</si>
  <si>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</si>
  <si>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</si>
  <si>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</si>
  <si>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</si>
  <si>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</si>
  <si>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</si>
  <si>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</si>
  <si>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</si>
  <si>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</si>
  <si>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</si>
  <si>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</si>
  <si>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</si>
  <si>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</si>
  <si>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</si>
  <si>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</si>
  <si>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</si>
  <si>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</si>
  <si>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</si>
  <si>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</si>
  <si>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</si>
  <si>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</si>
  <si>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</si>
  <si>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</si>
  <si>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</si>
  <si>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</si>
  <si>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</si>
  <si>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</si>
  <si>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</si>
  <si>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</si>
  <si>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</si>
  <si>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</si>
  <si>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</si>
  <si>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</si>
  <si>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</si>
  <si>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</si>
  <si>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</si>
  <si>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</si>
  <si>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</si>
  <si>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</si>
  <si>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</si>
  <si>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</si>
  <si>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</si>
  <si>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</si>
  <si>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</si>
  <si>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</si>
  <si>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</si>
  <si>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</si>
  <si>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</si>
  <si>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</si>
  <si>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</si>
  <si>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</si>
  <si>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</si>
  <si>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</si>
  <si>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</si>
  <si>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</si>
  <si>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</si>
  <si>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</si>
  <si>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</si>
  <si>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</si>
  <si>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</si>
  <si>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</si>
  <si>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</si>
  <si>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</si>
  <si>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</si>
  <si>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</si>
  <si>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</si>
  <si>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</si>
  <si>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</si>
  <si>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</si>
  <si>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</si>
  <si>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</si>
  <si>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</si>
  <si>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</si>
  <si>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</si>
  <si>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</si>
  <si>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</si>
  <si>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</si>
  <si>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</si>
  <si>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</si>
  <si>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</si>
  <si>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</si>
  <si>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</si>
  <si>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</si>
  <si>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</si>
  <si>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</si>
  <si>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</si>
  <si>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</si>
  <si>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</si>
  <si>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</si>
  <si>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</si>
  <si>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</si>
  <si>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</si>
  <si>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</si>
  <si>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</si>
  <si>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</si>
  <si>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</si>
  <si>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</si>
  <si>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</si>
  <si>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</si>
  <si>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</si>
  <si>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</si>
  <si>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</si>
  <si>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</si>
  <si>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</si>
  <si>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</si>
  <si>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</si>
  <si>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</si>
  <si>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</si>
  <si>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</si>
  <si>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</si>
  <si>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</si>
  <si>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</si>
  <si>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</si>
  <si>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</si>
  <si>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</si>
  <si>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</si>
  <si>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</si>
  <si>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</si>
  <si>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</si>
  <si>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</si>
  <si>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</si>
  <si>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</si>
  <si>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</si>
  <si>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</si>
  <si>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</si>
  <si>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</si>
  <si>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</si>
  <si>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</si>
  <si>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</si>
  <si>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</si>
  <si>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</si>
  <si>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</si>
  <si>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</si>
  <si>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</si>
  <si>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</si>
  <si>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</si>
  <si>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</si>
  <si>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</si>
  <si>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</si>
  <si>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</si>
  <si>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</si>
  <si>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</si>
  <si>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</si>
  <si>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</si>
  <si>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</si>
  <si>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</si>
  <si>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</si>
  <si>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</si>
  <si>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</si>
  <si>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</si>
  <si>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</si>
  <si>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</si>
  <si>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</si>
  <si>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</si>
  <si>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</si>
  <si>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</si>
  <si>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</si>
  <si>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</si>
  <si>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</si>
  <si>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</si>
  <si>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</si>
  <si>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</si>
  <si>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</si>
  <si>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</si>
  <si>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</si>
  <si>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</si>
  <si>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</si>
  <si>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</si>
  <si>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</si>
  <si>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</si>
  <si>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</si>
  <si>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</si>
  <si>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</si>
  <si>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</si>
  <si>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</si>
  <si>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</si>
  <si>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</si>
  <si>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</si>
  <si>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</si>
  <si>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</si>
  <si>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</si>
  <si>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</si>
  <si>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</si>
  <si>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</si>
  <si>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</si>
  <si>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</si>
  <si>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</si>
  <si>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</si>
  <si>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</si>
  <si>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</si>
  <si>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</si>
  <si>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</si>
  <si>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</si>
  <si>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</si>
  <si>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</si>
  <si>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</si>
  <si>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</si>
  <si>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</si>
  <si>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</si>
  <si>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</si>
  <si>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</si>
  <si>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</si>
  <si>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</si>
  <si>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</si>
  <si>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</si>
  <si>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</si>
  <si>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</si>
  <si>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</si>
  <si>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</si>
  <si>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</si>
  <si>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</si>
  <si>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</si>
  <si>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</si>
  <si>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</si>
  <si>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</si>
  <si>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</si>
  <si>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</si>
  <si>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</si>
  <si>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</si>
  <si>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</si>
  <si>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</si>
  <si>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</si>
  <si>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</si>
  <si>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</si>
  <si>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</si>
  <si>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</si>
  <si>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</si>
  <si>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</si>
  <si>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</si>
  <si>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</si>
  <si>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</si>
  <si>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</si>
  <si>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</si>
  <si>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</si>
  <si>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</si>
  <si>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</si>
  <si>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</si>
  <si>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</si>
  <si>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</si>
  <si>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</si>
  <si>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</si>
  <si>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</si>
  <si>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</si>
  <si>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</si>
  <si>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</si>
  <si>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</si>
  <si>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</si>
  <si>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</si>
  <si>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</si>
  <si>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</si>
  <si>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</si>
  <si>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</si>
  <si>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</si>
  <si>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</si>
  <si>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</si>
  <si>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</si>
  <si>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</si>
  <si>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</si>
  <si>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</si>
  <si>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</si>
  <si>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</si>
  <si>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</si>
  <si>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</si>
  <si>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</si>
  <si>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</si>
  <si>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</si>
  <si>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</si>
  <si>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</si>
  <si>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</si>
  <si>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</si>
  <si>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</si>
  <si>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</si>
  <si>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</si>
  <si>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</si>
  <si>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</si>
  <si>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</si>
  <si>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</si>
  <si>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</si>
  <si>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</si>
  <si>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</si>
  <si>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</si>
  <si>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</si>
  <si>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</si>
  <si>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</si>
  <si>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</si>
  <si>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</si>
  <si>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</si>
  <si>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</si>
  <si>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</si>
  <si>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</si>
  <si>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</si>
  <si>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</si>
  <si>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</si>
  <si>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</si>
  <si>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</si>
  <si>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</si>
  <si>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</si>
  <si>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</si>
  <si>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</si>
  <si>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</si>
  <si>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</si>
  <si>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</si>
  <si>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</si>
  <si>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</si>
  <si>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</si>
  <si>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</si>
  <si>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</si>
  <si>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</si>
  <si>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</si>
  <si>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</si>
  <si>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</si>
  <si>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</si>
  <si>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</si>
  <si>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</si>
  <si>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</si>
  <si>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</si>
  <si>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</si>
  <si>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</si>
  <si>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</si>
  <si>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</si>
  <si>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</si>
  <si>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</si>
  <si>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</si>
  <si>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</si>
  <si>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</si>
  <si>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</si>
  <si>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</si>
  <si>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</si>
  <si>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</si>
  <si>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</si>
  <si>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</si>
  <si>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</si>
  <si>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</si>
  <si>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</si>
  <si>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</si>
  <si>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</si>
  <si>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</si>
  <si>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</si>
  <si>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</si>
  <si>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</si>
  <si>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</si>
  <si>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</si>
  <si>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</si>
  <si>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</si>
  <si>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</si>
  <si>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</si>
  <si>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</si>
  <si>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</si>
  <si>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</si>
  <si>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</si>
  <si>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</si>
  <si>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</si>
  <si>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</si>
  <si>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</si>
  <si>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</si>
  <si>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</si>
  <si>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</si>
  <si>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</si>
  <si>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</si>
  <si>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</si>
  <si>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</si>
  <si>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</si>
  <si>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</si>
  <si>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</si>
  <si>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</si>
  <si>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</si>
  <si>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</si>
  <si>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</si>
  <si>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</si>
  <si>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</si>
  <si>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</si>
  <si>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</si>
  <si>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</si>
  <si>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</si>
  <si>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</si>
  <si>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</si>
  <si>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</si>
  <si>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</si>
  <si>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</si>
  <si>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</si>
  <si>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</si>
  <si>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</si>
  <si>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</si>
  <si>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</si>
  <si>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</si>
  <si>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</si>
  <si>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</si>
  <si>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</si>
  <si>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</si>
  <si>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</si>
  <si>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</si>
  <si>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</si>
  <si>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</si>
  <si>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</si>
  <si>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</si>
  <si>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</si>
  <si>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</si>
  <si>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</si>
  <si>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</si>
  <si>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</si>
  <si>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</si>
  <si>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</si>
  <si>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</si>
  <si>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</si>
  <si>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</si>
  <si>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</si>
  <si>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</si>
  <si>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</si>
  <si>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</si>
  <si>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</si>
  <si>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</si>
  <si>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</si>
  <si>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</si>
  <si>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</si>
  <si>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</si>
  <si>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</si>
  <si>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</si>
  <si>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</si>
  <si>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</si>
  <si>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</si>
  <si>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</si>
  <si>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</si>
  <si>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</si>
  <si>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</si>
  <si>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</si>
  <si>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</si>
  <si>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</si>
  <si>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</si>
  <si>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</si>
  <si>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</si>
  <si>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</si>
  <si>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</si>
  <si>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</si>
  <si>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</si>
  <si>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</si>
  <si>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</si>
  <si>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</si>
  <si>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</si>
  <si>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</si>
  <si>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</si>
  <si>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</si>
  <si>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</si>
  <si>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</si>
  <si>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</si>
  <si>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</si>
  <si>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</si>
  <si>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</si>
  <si>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</si>
  <si>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</si>
  <si>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</si>
  <si>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</si>
  <si>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</si>
  <si>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</si>
  <si>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</si>
  <si>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</si>
  <si>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</si>
  <si>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</si>
  <si>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</si>
  <si>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</si>
  <si>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</si>
  <si>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</si>
  <si>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</si>
  <si>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</si>
  <si>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</si>
  <si>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</si>
  <si>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</si>
  <si>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</si>
  <si>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</si>
  <si>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</si>
  <si>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</si>
  <si>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</si>
  <si>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</si>
  <si>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</si>
  <si>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</si>
  <si>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</si>
  <si>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</si>
  <si>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</si>
  <si>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</si>
  <si>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</si>
  <si>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</si>
  <si>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</si>
  <si>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</si>
  <si>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</si>
  <si>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</si>
  <si>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</si>
  <si>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</si>
  <si>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</si>
  <si>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</si>
  <si>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</si>
  <si>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</si>
  <si>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</si>
  <si>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</si>
  <si>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</si>
  <si>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</si>
  <si>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</si>
  <si>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</si>
  <si>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</si>
  <si>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</si>
  <si>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</si>
  <si>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</si>
  <si>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</si>
  <si>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</si>
  <si>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</si>
  <si>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</si>
  <si>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</si>
  <si>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</si>
  <si>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</si>
  <si>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</si>
  <si>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</si>
  <si>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</si>
  <si>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</si>
  <si>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</si>
  <si>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</si>
  <si>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</si>
  <si>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</si>
  <si>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</si>
  <si>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</si>
  <si>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</si>
  <si>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</si>
  <si>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</si>
  <si>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</si>
  <si>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</si>
  <si>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</si>
  <si>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</si>
  <si>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</si>
  <si>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</si>
  <si>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</si>
  <si>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</si>
  <si>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</si>
  <si>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</si>
  <si>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</si>
  <si>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</si>
  <si>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</si>
  <si>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</si>
  <si>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</si>
  <si>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</si>
  <si>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</si>
  <si>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</si>
  <si>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</si>
  <si>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</si>
  <si>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</si>
  <si>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</si>
  <si>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</si>
  <si>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</si>
  <si>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</si>
  <si>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</si>
  <si>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</si>
  <si>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</si>
  <si>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</si>
  <si>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</si>
  <si>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</si>
  <si>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</si>
  <si>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</si>
  <si>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</si>
  <si>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</si>
  <si>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</si>
  <si>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</si>
  <si>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</si>
  <si>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</si>
  <si>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</si>
  <si>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</si>
  <si>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</si>
  <si>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</si>
  <si>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</si>
  <si>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</si>
  <si>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</si>
  <si>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</si>
  <si>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</si>
  <si>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</si>
  <si>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</si>
  <si>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</si>
  <si>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</si>
  <si>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</si>
  <si>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</si>
  <si>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</si>
  <si>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</si>
  <si>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</si>
  <si>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</si>
  <si>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</si>
  <si>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</si>
  <si>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</si>
  <si>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</si>
  <si>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</si>
  <si>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</si>
  <si>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</si>
  <si>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</si>
  <si>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</si>
  <si>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</si>
  <si>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</si>
  <si>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</si>
  <si>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</si>
  <si>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</si>
  <si>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</si>
  <si>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</si>
  <si>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</si>
  <si>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</si>
  <si>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</si>
  <si>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</si>
  <si>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</si>
  <si>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</si>
  <si>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</si>
  <si>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</si>
  <si>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</si>
  <si>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</si>
  <si>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</si>
  <si>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</si>
  <si>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</si>
  <si>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</si>
  <si>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</si>
  <si>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</si>
  <si>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</si>
  <si>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</si>
  <si>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</si>
  <si>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</si>
  <si>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</si>
  <si>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</si>
  <si>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</si>
  <si>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</si>
  <si>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</si>
  <si>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</si>
  <si>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</si>
  <si>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</si>
  <si>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</si>
  <si>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</si>
  <si>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</si>
  <si>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</si>
  <si>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</si>
  <si>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</si>
  <si>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</si>
  <si>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</si>
  <si>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</si>
  <si>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</si>
  <si>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</si>
  <si>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</si>
  <si>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</si>
  <si>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</si>
  <si>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</si>
  <si>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</si>
  <si>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</si>
  <si>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</si>
  <si>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</si>
  <si>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</si>
  <si>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</si>
  <si>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</si>
  <si>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</si>
  <si>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</si>
  <si>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</si>
  <si>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</si>
  <si>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</si>
  <si>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</si>
  <si>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</si>
  <si>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</si>
  <si>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</si>
  <si>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</si>
  <si>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</si>
  <si>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</si>
  <si>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</si>
  <si>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</si>
  <si>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</si>
  <si>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</si>
  <si>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</si>
  <si>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</si>
  <si>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</si>
  <si>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</si>
  <si>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</si>
  <si>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</si>
  <si>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</si>
  <si>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</si>
  <si>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</si>
  <si>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</si>
  <si>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</si>
  <si>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</si>
  <si>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</si>
  <si>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</si>
  <si>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</si>
  <si>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</si>
  <si>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</si>
  <si>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</si>
  <si>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</si>
  <si>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</si>
  <si>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</si>
  <si>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</si>
  <si>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</si>
  <si>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</si>
  <si>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</si>
  <si>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</si>
  <si>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</si>
  <si>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</si>
  <si>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</si>
  <si>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</si>
  <si>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</si>
  <si>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</si>
  <si>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</si>
  <si>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</si>
  <si>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</si>
  <si>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</si>
  <si>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</si>
  <si>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</si>
  <si>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</si>
  <si>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</si>
  <si>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</si>
  <si>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</si>
  <si>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</si>
  <si>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</si>
  <si>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</si>
  <si>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</si>
  <si>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</si>
  <si>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</si>
  <si>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</si>
  <si>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</si>
  <si>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</si>
  <si>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</si>
  <si>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</si>
  <si>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</si>
  <si>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</si>
  <si>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</si>
  <si>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</si>
  <si>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</si>
  <si>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</si>
  <si>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</si>
  <si>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</si>
  <si>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</si>
  <si>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</si>
  <si>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</si>
  <si>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</si>
  <si>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</si>
  <si>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</si>
  <si>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</si>
  <si>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</si>
  <si>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</si>
  <si>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</si>
  <si>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</si>
  <si>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</si>
  <si>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</si>
  <si>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</si>
  <si>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</si>
  <si>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</si>
  <si>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</si>
  <si>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</si>
  <si>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</si>
  <si>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</si>
  <si>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</si>
  <si>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</si>
  <si>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</si>
  <si>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</si>
  <si>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</si>
  <si>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</si>
  <si>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</si>
  <si>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</si>
  <si>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</si>
  <si>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</si>
  <si>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</si>
  <si>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</si>
  <si>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</si>
  <si>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</si>
  <si>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</si>
  <si>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</si>
  <si>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</si>
  <si>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</si>
  <si>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</si>
  <si>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</si>
  <si>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</si>
  <si>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</si>
  <si>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</si>
  <si>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</si>
  <si>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</si>
  <si>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</si>
  <si>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</si>
  <si>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</si>
  <si>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</si>
  <si>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</si>
  <si>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</si>
  <si>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</si>
  <si>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</si>
  <si>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</si>
  <si>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</si>
  <si>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</si>
  <si>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</si>
  <si>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</si>
  <si>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</si>
  <si>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</si>
  <si>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</si>
  <si>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</si>
  <si>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</si>
  <si>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</si>
  <si>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</si>
  <si>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</si>
  <si>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</si>
  <si>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</si>
  <si>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</si>
  <si>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</si>
  <si>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</si>
  <si>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</si>
  <si>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</si>
  <si>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</si>
  <si>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</si>
  <si>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</si>
  <si>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</si>
  <si>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</si>
  <si>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</si>
  <si>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</si>
  <si>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</si>
  <si>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</si>
  <si>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</si>
  <si>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</si>
  <si>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</si>
  <si>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</si>
  <si>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</si>
  <si>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</si>
  <si>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</si>
  <si>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</si>
  <si>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</si>
  <si>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</si>
  <si>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</si>
  <si>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</si>
  <si>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</si>
  <si>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</si>
  <si>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</si>
  <si>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</si>
  <si>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</si>
  <si>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</si>
  <si>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</si>
  <si>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</si>
  <si>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</si>
  <si>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</si>
  <si>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</si>
  <si>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</si>
  <si>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</si>
  <si>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</si>
  <si>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</si>
  <si>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</si>
  <si>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</si>
  <si>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</si>
  <si>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</si>
  <si>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</si>
  <si>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</si>
  <si>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</si>
  <si>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</si>
  <si>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</si>
  <si>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</si>
  <si>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</si>
  <si>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</si>
  <si>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</si>
  <si>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</si>
  <si>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</si>
  <si>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</si>
  <si>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</si>
  <si>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</si>
  <si>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</si>
  <si>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</si>
  <si>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</si>
  <si>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</si>
  <si>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</si>
  <si>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</si>
  <si>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</si>
  <si>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</si>
  <si>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</si>
  <si>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</si>
  <si>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</si>
  <si>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</si>
  <si>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</si>
  <si>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</si>
  <si>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</si>
  <si>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</si>
  <si>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</si>
  <si>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</si>
  <si>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</si>
  <si>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</si>
  <si>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</si>
  <si>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</si>
  <si>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</si>
  <si>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</si>
  <si>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</si>
  <si>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</si>
  <si>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</si>
  <si>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</si>
  <si>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</si>
  <si>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</si>
  <si>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</si>
  <si>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</si>
  <si>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</si>
  <si>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</si>
  <si>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</si>
  <si>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</si>
  <si>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</si>
  <si>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</si>
  <si>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</si>
  <si>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</si>
  <si>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</si>
  <si>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</si>
  <si>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</si>
  <si>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</si>
  <si>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</si>
  <si>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</si>
  <si>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</si>
  <si>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</si>
  <si>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</si>
  <si>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</si>
  <si>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</si>
  <si>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</si>
  <si>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</si>
  <si>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</si>
  <si>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</si>
  <si>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</si>
  <si>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</si>
  <si>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</si>
  <si>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</si>
  <si>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</si>
  <si>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</si>
  <si>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</si>
  <si>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</si>
  <si>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</si>
  <si>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</si>
  <si>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</si>
  <si>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</si>
  <si>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</si>
  <si>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</si>
  <si>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</si>
  <si>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</si>
  <si>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</si>
  <si>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</si>
  <si>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</si>
  <si>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</si>
  <si>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</si>
  <si>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</si>
  <si>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</si>
  <si>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</si>
  <si>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</si>
  <si>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</si>
  <si>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</si>
  <si>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</si>
  <si>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</si>
  <si>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</si>
  <si>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</si>
  <si>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</si>
  <si>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</si>
  <si>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</si>
  <si>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</si>
  <si>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</si>
  <si>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</si>
  <si>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</si>
  <si>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</si>
  <si>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</si>
  <si>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</si>
  <si>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</si>
  <si>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</si>
  <si>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</si>
  <si>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</si>
  <si>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</si>
  <si>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</si>
  <si>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</si>
  <si>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</si>
  <si>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</si>
  <si>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</si>
  <si>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</si>
  <si>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</si>
  <si>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</si>
  <si>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</si>
  <si>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</si>
  <si>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</si>
  <si>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</si>
  <si>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</si>
  <si>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</si>
  <si>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</si>
  <si>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</si>
  <si>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</si>
  <si>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</si>
  <si>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</si>
  <si>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</si>
  <si>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</si>
  <si>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</si>
  <si>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</si>
  <si>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</si>
  <si>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</si>
  <si>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</si>
  <si>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</si>
  <si>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</si>
  <si>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</si>
  <si>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</si>
  <si>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</si>
  <si>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</si>
  <si>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</si>
  <si>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</si>
  <si>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</si>
  <si>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</si>
  <si>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</si>
  <si>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</si>
  <si>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</si>
  <si>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</si>
  <si>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</si>
  <si>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</si>
  <si>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</si>
  <si>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</si>
  <si>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</si>
  <si>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</si>
  <si>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</si>
  <si>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</si>
  <si>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</si>
  <si>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</si>
  <si>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</si>
  <si>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</si>
  <si>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</si>
  <si>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</si>
  <si>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</si>
  <si>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</si>
  <si>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</si>
  <si>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</si>
  <si>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</si>
  <si>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</si>
  <si>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</si>
  <si>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</si>
  <si>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</si>
  <si>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</si>
  <si>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</si>
  <si>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</si>
  <si>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</si>
  <si>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</si>
  <si>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</si>
  <si>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</si>
  <si>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</si>
  <si>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</si>
  <si>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</si>
  <si>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</si>
  <si>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</si>
  <si>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</si>
  <si>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</si>
  <si>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</si>
  <si>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</si>
  <si>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</si>
  <si>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</si>
  <si>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</si>
  <si>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</si>
  <si>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</si>
  <si>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</si>
  <si>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</si>
  <si>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</si>
  <si>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</si>
  <si>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</si>
  <si>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</si>
  <si>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</si>
  <si>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</si>
  <si>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</si>
  <si>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</si>
  <si>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</si>
  <si>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</si>
  <si>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</si>
  <si>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</si>
  <si>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</si>
  <si>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</si>
  <si>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</si>
  <si>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</si>
  <si>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</si>
  <si>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</si>
  <si>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</si>
  <si>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</si>
  <si>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</si>
  <si>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</si>
  <si>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</si>
  <si>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</si>
  <si>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</si>
  <si>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</si>
  <si>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</si>
  <si>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</si>
  <si>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</si>
  <si>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</si>
  <si>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</si>
  <si>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</si>
  <si>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</si>
  <si>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</si>
  <si>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</si>
  <si>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</si>
  <si>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</si>
  <si>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</si>
  <si>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</si>
  <si>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</si>
  <si>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</si>
  <si>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</si>
  <si>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</si>
  <si>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</si>
  <si>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</si>
  <si>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</si>
  <si>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</si>
  <si>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</si>
  <si>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</si>
  <si>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</si>
  <si>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</si>
  <si>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</si>
  <si>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</si>
  <si>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</si>
  <si>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</si>
  <si>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</si>
  <si>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</si>
  <si>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</si>
  <si>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</si>
  <si>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</si>
  <si>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</si>
  <si>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</si>
  <si>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</si>
  <si>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</si>
  <si>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</si>
  <si>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</si>
  <si>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</si>
  <si>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</si>
  <si>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</si>
  <si>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</si>
  <si>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</si>
  <si>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</si>
  <si>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</si>
  <si>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</si>
  <si>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</si>
  <si>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</si>
  <si>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</si>
  <si>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</si>
  <si>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</si>
  <si>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</si>
  <si>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</si>
  <si>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</si>
  <si>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</si>
  <si>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</si>
  <si>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</si>
  <si>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</si>
  <si>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</si>
  <si>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</si>
  <si>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</si>
  <si>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</si>
  <si>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</si>
  <si>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</si>
  <si>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</si>
  <si>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</si>
  <si>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</si>
  <si>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</si>
  <si>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</si>
  <si>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</si>
  <si>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</si>
  <si>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</si>
  <si>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</si>
  <si>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</si>
  <si>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</si>
  <si>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</si>
  <si>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</si>
  <si>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</si>
  <si>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</si>
  <si>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</si>
  <si>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</si>
  <si>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</si>
  <si>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</si>
  <si>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</si>
  <si>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</si>
  <si>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</si>
  <si>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</si>
  <si>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</si>
  <si>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</si>
  <si>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</si>
  <si>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</si>
  <si>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</si>
  <si>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</si>
  <si>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</si>
  <si>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</si>
  <si>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</si>
  <si>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</si>
  <si>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</si>
  <si>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</si>
  <si>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</si>
  <si>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</si>
  <si>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</si>
  <si>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</si>
  <si>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</si>
  <si>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</si>
  <si>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</si>
  <si>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</si>
  <si>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</si>
  <si>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</si>
  <si>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</si>
  <si>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</si>
  <si>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</si>
  <si>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</si>
  <si>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</si>
  <si>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</si>
  <si>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</si>
  <si>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</si>
  <si>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</si>
  <si>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</si>
  <si>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</si>
  <si>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</si>
  <si>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</si>
  <si>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</si>
  <si>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</si>
  <si>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</si>
  <si>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</si>
  <si>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</si>
  <si>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</si>
  <si>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</si>
  <si>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</si>
  <si>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</si>
  <si>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</si>
  <si>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</si>
  <si>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</si>
  <si>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</si>
  <si>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</si>
  <si>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</si>
  <si>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</si>
  <si>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</si>
  <si>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</si>
  <si>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</si>
  <si>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</si>
  <si>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</si>
  <si>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</si>
  <si>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</si>
  <si>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</si>
  <si>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</si>
  <si>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</si>
  <si>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</si>
  <si>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</si>
  <si>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</si>
  <si>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</si>
  <si>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</si>
  <si>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</si>
  <si>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</si>
  <si>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</si>
  <si>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</si>
  <si>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</si>
  <si>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</si>
  <si>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</si>
  <si>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</si>
  <si>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</si>
  <si>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</si>
  <si>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</si>
  <si>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</si>
  <si>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</si>
  <si>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</si>
  <si>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</si>
  <si>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</si>
  <si>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</si>
  <si>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</si>
  <si>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</si>
  <si>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</si>
  <si>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</si>
  <si>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</si>
  <si>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</si>
  <si>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</si>
  <si>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</si>
  <si>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</si>
  <si>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</si>
  <si>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</si>
  <si>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</si>
  <si>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</si>
  <si>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</si>
  <si>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</si>
  <si>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</si>
  <si>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</si>
  <si>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</si>
  <si>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</si>
  <si>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</si>
  <si>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</si>
  <si>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</si>
  <si>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</si>
  <si>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</si>
  <si>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</si>
  <si>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</si>
  <si>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</si>
  <si>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</si>
  <si>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</si>
  <si>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</si>
  <si>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</si>
  <si>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</si>
  <si>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</si>
  <si>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</si>
  <si>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</si>
  <si>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</si>
  <si>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</si>
  <si>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</si>
  <si>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</si>
  <si>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</si>
  <si>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</si>
  <si>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</si>
  <si>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</si>
  <si>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</si>
  <si>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</si>
  <si>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</si>
  <si>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</si>
  <si>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</si>
  <si>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</si>
  <si>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</si>
  <si>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</si>
  <si>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</si>
  <si>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</si>
  <si>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</si>
  <si>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</si>
  <si>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</si>
  <si>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</si>
  <si>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</si>
  <si>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</si>
  <si>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</si>
  <si>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</si>
  <si>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</si>
  <si>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</si>
  <si>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</si>
  <si>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</si>
  <si>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</si>
  <si>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</si>
  <si>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</si>
  <si>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</si>
  <si>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</si>
  <si>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</si>
  <si>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</si>
  <si>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</si>
  <si>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</si>
  <si>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</si>
  <si>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</si>
  <si>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</si>
  <si>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</si>
  <si>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</si>
  <si>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</si>
  <si>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</si>
  <si>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</si>
  <si>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</si>
  <si>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</si>
  <si>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</si>
  <si>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</si>
  <si>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</si>
  <si>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</si>
  <si>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</si>
  <si>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</si>
  <si>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</si>
  <si>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</si>
  <si>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</si>
  <si>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</si>
  <si>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</si>
  <si>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</si>
  <si>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</si>
  <si>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</si>
  <si>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</si>
  <si>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</si>
  <si>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</si>
  <si>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</si>
  <si>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</si>
  <si>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</si>
  <si>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</si>
  <si>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</si>
  <si>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</si>
  <si>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</si>
  <si>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</si>
  <si>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</si>
  <si>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</si>
  <si>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</si>
  <si>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</si>
  <si>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</si>
  <si>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</si>
  <si>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</si>
  <si>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</si>
  <si>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</si>
  <si>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</si>
  <si>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</si>
  <si>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</si>
  <si>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</si>
  <si>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</si>
  <si>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</si>
  <si>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</si>
  <si>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</si>
  <si>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</si>
  <si>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</si>
  <si>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</si>
  <si>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</si>
  <si>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</si>
  <si>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</si>
  <si>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</si>
  <si>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</si>
  <si>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</si>
  <si>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</si>
  <si>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</si>
  <si>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</si>
  <si>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</si>
  <si>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</si>
  <si>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</si>
  <si>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</si>
  <si>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</si>
  <si>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</si>
  <si>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</si>
  <si>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</si>
  <si>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</si>
  <si>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</si>
  <si>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</si>
  <si>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</si>
  <si>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</si>
  <si>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</si>
  <si>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</si>
  <si>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</si>
  <si>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</si>
  <si>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</si>
  <si>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</si>
  <si>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</si>
  <si>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</si>
  <si>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</si>
  <si>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</si>
  <si>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</si>
  <si>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</si>
  <si>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</si>
  <si>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</si>
  <si>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</si>
  <si>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</si>
  <si>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</si>
  <si>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</si>
  <si>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</si>
  <si>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</si>
  <si>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</si>
  <si>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</si>
  <si>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</si>
  <si>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</si>
  <si>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</si>
  <si>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</si>
  <si>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</si>
  <si>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</si>
  <si>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</si>
  <si>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</si>
  <si>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</si>
  <si>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</si>
  <si>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</si>
  <si>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</si>
  <si>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</si>
  <si>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</si>
  <si>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</si>
  <si>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</si>
  <si>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</si>
  <si>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</si>
  <si>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</si>
  <si>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</si>
  <si>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</si>
  <si>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</si>
  <si>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</si>
  <si>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</si>
  <si>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</si>
  <si>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</si>
  <si>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</si>
  <si>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</si>
  <si>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</si>
  <si>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</si>
  <si>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</si>
  <si>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</si>
  <si>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</si>
  <si>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</si>
  <si>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</si>
  <si>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</si>
  <si>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</si>
  <si>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</si>
  <si>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</si>
  <si>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</si>
  <si>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</si>
  <si>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</si>
  <si>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</si>
  <si>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</si>
  <si>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</si>
  <si>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</si>
  <si>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</si>
  <si>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</si>
  <si>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</si>
  <si>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</si>
  <si>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</si>
  <si>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</si>
  <si>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</si>
  <si>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</si>
  <si>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</si>
  <si>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</si>
  <si>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</si>
  <si>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</si>
  <si>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</si>
  <si>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</si>
  <si>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</si>
  <si>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</si>
  <si>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</si>
  <si>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</si>
  <si>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</si>
  <si>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</si>
  <si>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</si>
  <si>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</si>
  <si>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</si>
  <si>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</si>
  <si>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</si>
  <si>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</si>
  <si>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</si>
  <si>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</si>
  <si>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</si>
  <si>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</si>
  <si>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</si>
  <si>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</si>
  <si>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</si>
  <si>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</si>
  <si>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</si>
  <si>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</si>
  <si>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</si>
  <si>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</si>
  <si>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</si>
  <si>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</si>
  <si>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</si>
  <si>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</si>
  <si>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</si>
  <si>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</si>
  <si>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</si>
  <si>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</si>
  <si>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</si>
  <si>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</si>
  <si>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</si>
  <si>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</si>
  <si>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</si>
  <si>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</si>
  <si>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</si>
  <si>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</si>
  <si>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</si>
  <si>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</si>
  <si>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</si>
  <si>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</si>
  <si>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</si>
  <si>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</si>
  <si>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</si>
  <si>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</si>
  <si>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</si>
  <si>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</si>
  <si>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</si>
  <si>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</si>
  <si>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</si>
  <si>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</si>
  <si>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</si>
  <si>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</si>
  <si>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</si>
  <si>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</si>
  <si>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</si>
  <si>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</si>
  <si>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</si>
  <si>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</si>
  <si>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</si>
  <si>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</si>
  <si>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</si>
  <si>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</si>
  <si>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</si>
  <si>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</si>
  <si>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</si>
  <si>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</si>
  <si>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</si>
  <si>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</si>
  <si>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</si>
  <si>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</si>
  <si>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</si>
  <si>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</si>
  <si>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</si>
  <si>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</si>
  <si>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</si>
  <si>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</si>
  <si>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</si>
  <si>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</si>
  <si>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</si>
  <si>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</si>
  <si>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</si>
  <si>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</si>
  <si>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</si>
  <si>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</si>
  <si>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</si>
  <si>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</si>
  <si>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</si>
  <si>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</si>
  <si>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</si>
  <si>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</si>
  <si>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</si>
  <si>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</si>
  <si>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</si>
  <si>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</si>
  <si>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</si>
  <si>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</si>
  <si>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</si>
  <si>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</si>
  <si>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</si>
  <si>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</si>
  <si>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</si>
  <si>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</si>
  <si>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</si>
  <si>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</si>
  <si>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</si>
  <si>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</si>
  <si>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</si>
  <si>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</si>
  <si>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</si>
  <si>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</si>
  <si>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</si>
  <si>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</si>
  <si>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</si>
  <si>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</si>
  <si>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</si>
  <si>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</si>
  <si>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</si>
  <si>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</si>
  <si>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</si>
  <si>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</si>
  <si>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</si>
  <si>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</si>
  <si>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</si>
  <si>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</si>
  <si>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</si>
  <si>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</si>
  <si>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</si>
  <si>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</si>
  <si>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</si>
  <si>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</si>
  <si>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</si>
  <si>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</si>
  <si>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</si>
  <si>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</si>
  <si>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</si>
  <si>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</si>
  <si>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</si>
  <si>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</si>
  <si>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</si>
  <si>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</si>
  <si>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</si>
  <si>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</si>
  <si>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</si>
  <si>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</si>
  <si>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</si>
  <si>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</si>
  <si>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</si>
  <si>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</si>
  <si>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</si>
  <si>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</si>
  <si>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</si>
  <si>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</si>
  <si>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</si>
  <si>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</si>
  <si>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</si>
  <si>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</si>
  <si>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</si>
  <si>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</si>
  <si>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</si>
  <si>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</si>
  <si>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</si>
  <si>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</si>
  <si>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</si>
  <si>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</si>
  <si>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</si>
  <si>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</si>
  <si>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</si>
  <si>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</si>
  <si>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</si>
  <si>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</si>
  <si>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</si>
  <si>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</si>
  <si>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</si>
  <si>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</si>
  <si>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</si>
  <si>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</si>
  <si>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</si>
  <si>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</si>
  <si>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</si>
  <si>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</si>
  <si>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</si>
  <si>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</si>
  <si>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</si>
  <si>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</si>
  <si>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</si>
  <si>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</si>
  <si>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</si>
  <si>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</si>
  <si>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</si>
  <si>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</si>
  <si>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</si>
  <si>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</si>
  <si>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</si>
  <si>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</si>
  <si>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</si>
  <si>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</si>
  <si>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</si>
  <si>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</si>
  <si>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</si>
  <si>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</si>
  <si>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</si>
  <si>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</si>
  <si>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</si>
  <si>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</si>
  <si>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</si>
  <si>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</si>
  <si>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</si>
  <si>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</si>
  <si>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</si>
  <si>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</si>
  <si>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</si>
  <si>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</si>
  <si>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</si>
  <si>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</si>
  <si>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</si>
  <si>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</si>
  <si>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</si>
  <si>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</si>
  <si>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</si>
  <si>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</si>
  <si>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</si>
  <si>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</si>
  <si>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</si>
  <si>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</si>
  <si>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</si>
  <si>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</si>
  <si>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</si>
  <si>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</si>
  <si>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</si>
  <si>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</si>
  <si>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</si>
  <si>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</si>
  <si>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</si>
  <si>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</si>
  <si>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</si>
  <si>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</si>
  <si>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</si>
  <si>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</si>
  <si>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</si>
  <si>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</si>
  <si>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</si>
  <si>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</si>
  <si>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</si>
  <si>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</si>
  <si>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</si>
  <si>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</si>
  <si>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</si>
  <si>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</si>
  <si>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</si>
  <si>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</si>
  <si>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</si>
  <si>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</si>
  <si>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</si>
  <si>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</si>
  <si>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</si>
  <si>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</si>
  <si>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</si>
  <si>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</si>
  <si>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</si>
  <si>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</si>
  <si>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</si>
  <si>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</si>
  <si>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</si>
  <si>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</si>
  <si>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</si>
  <si>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</si>
  <si>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</si>
  <si>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</si>
  <si>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</si>
  <si>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</si>
  <si>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</si>
  <si>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</si>
  <si>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</si>
  <si>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</si>
  <si>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</si>
  <si>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</si>
  <si>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</si>
  <si>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</si>
  <si>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</si>
  <si>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</si>
  <si>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</si>
  <si>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</si>
  <si>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</si>
  <si>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</si>
  <si>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</si>
  <si>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</si>
  <si>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</si>
  <si>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</si>
  <si>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</si>
  <si>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</si>
  <si>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</si>
  <si>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</si>
  <si>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</si>
  <si>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</si>
  <si>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</si>
  <si>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</si>
  <si>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</si>
  <si>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</si>
  <si>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</si>
  <si>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</si>
  <si>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</si>
  <si>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</si>
  <si>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</si>
  <si>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</si>
  <si>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</si>
  <si>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</si>
  <si>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</si>
  <si>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</si>
  <si>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</si>
  <si>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</si>
  <si>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</si>
  <si>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</si>
  <si>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</si>
  <si>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</si>
  <si>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</si>
  <si>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</si>
  <si>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</si>
  <si>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</si>
  <si>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</si>
  <si>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</si>
  <si>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</si>
  <si>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</si>
  <si>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</si>
  <si>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</si>
  <si>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</si>
  <si>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</si>
  <si>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</si>
  <si>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</si>
  <si>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</si>
  <si>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</si>
  <si>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</si>
  <si>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</si>
  <si>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</si>
  <si>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</si>
  <si>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</si>
  <si>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</si>
  <si>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</si>
  <si>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</si>
  <si>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</si>
  <si>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</si>
  <si>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</si>
  <si>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</si>
  <si>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</si>
  <si>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</si>
  <si>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</si>
  <si>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</si>
  <si>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</si>
  <si>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</si>
  <si>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</si>
  <si>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</si>
  <si>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</si>
  <si>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</si>
  <si>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</si>
  <si>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</si>
  <si>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</si>
  <si>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</si>
  <si>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</si>
  <si>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</si>
  <si>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</si>
  <si>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</si>
  <si>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</si>
  <si>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</si>
  <si>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</si>
  <si>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</si>
  <si>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</si>
  <si>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</si>
  <si>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</si>
  <si>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</si>
  <si>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</si>
  <si>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</si>
  <si>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</si>
  <si>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</si>
  <si>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</si>
  <si>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</si>
  <si>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</si>
  <si>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</si>
  <si>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</si>
  <si>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</si>
  <si>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</si>
  <si>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</si>
  <si>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</si>
  <si>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</si>
  <si>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</si>
  <si>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</si>
  <si>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</si>
  <si>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</si>
  <si>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</si>
  <si>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</si>
  <si>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</si>
  <si>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</si>
  <si>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</si>
  <si>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</si>
  <si>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</si>
  <si>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</si>
  <si>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</si>
  <si>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</si>
  <si>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</si>
  <si>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</si>
  <si>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</si>
  <si>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</si>
  <si>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</si>
  <si>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</si>
  <si>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</si>
  <si>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</si>
  <si>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</si>
  <si>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</si>
  <si>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</si>
  <si>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</si>
  <si>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</si>
  <si>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</si>
  <si>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</si>
  <si>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</si>
  <si>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</si>
  <si>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</si>
  <si>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</si>
  <si>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</si>
  <si>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</si>
  <si>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</si>
  <si>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</si>
  <si>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</si>
  <si>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</si>
  <si>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</si>
  <si>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</si>
  <si>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</si>
  <si>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</si>
  <si>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</si>
  <si>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</si>
  <si>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</si>
  <si>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</si>
  <si>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</si>
  <si>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</si>
  <si>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</si>
  <si>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</si>
  <si>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</si>
  <si>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</si>
  <si>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</si>
  <si>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</si>
  <si>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</si>
  <si>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</si>
  <si>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</si>
  <si>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</si>
  <si>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</si>
  <si>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</si>
  <si>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</si>
  <si>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</si>
  <si>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</si>
  <si>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</si>
  <si>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</si>
  <si>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</si>
  <si>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</si>
  <si>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</si>
  <si>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</si>
  <si>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</si>
  <si>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</si>
  <si>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</si>
  <si>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</si>
  <si>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</si>
  <si>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</si>
  <si>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</si>
  <si>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</si>
  <si>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</si>
  <si>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</si>
  <si>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</si>
  <si>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</si>
  <si>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</si>
  <si>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</si>
  <si>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</si>
  <si>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</si>
  <si>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</si>
  <si>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</si>
  <si>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</si>
  <si>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</si>
  <si>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</si>
  <si>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</si>
  <si>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</si>
  <si>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</si>
  <si>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</si>
  <si>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</si>
  <si>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</si>
  <si>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</si>
  <si>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</si>
  <si>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</si>
  <si>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</si>
  <si>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</si>
  <si>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</si>
  <si>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</si>
  <si>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</si>
  <si>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</si>
  <si>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</si>
  <si>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</si>
  <si>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</si>
  <si>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</si>
  <si>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</si>
  <si>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</si>
  <si>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</si>
  <si>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</si>
  <si>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</si>
  <si>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</si>
  <si>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</si>
  <si>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</si>
  <si>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</si>
  <si>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</si>
  <si>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</si>
  <si>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</si>
  <si>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</si>
  <si>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</si>
  <si>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</si>
  <si>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</si>
  <si>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</si>
  <si>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</si>
  <si>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</si>
  <si>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</si>
  <si>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</si>
  <si>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</si>
  <si>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</si>
  <si>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</si>
  <si>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</si>
  <si>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</si>
  <si>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</si>
  <si>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</si>
  <si>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</si>
  <si>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</si>
  <si>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</si>
  <si>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</si>
  <si>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</si>
  <si>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</si>
  <si>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</si>
  <si>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</si>
  <si>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</si>
  <si>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</si>
  <si>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</si>
  <si>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</si>
  <si>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</si>
  <si>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</si>
  <si>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</si>
  <si>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</si>
  <si>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</si>
  <si>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</si>
  <si>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</si>
  <si>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</si>
  <si>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</si>
  <si>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</si>
  <si>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</si>
  <si>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</si>
  <si>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</si>
  <si>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</si>
  <si>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</si>
  <si>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</si>
  <si>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</si>
  <si>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</si>
  <si>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</si>
  <si>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</si>
  <si>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</si>
  <si>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</si>
  <si>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</si>
  <si>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</si>
  <si>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</si>
  <si>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</si>
  <si>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</si>
  <si>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</si>
  <si>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</si>
  <si>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</si>
  <si>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</si>
  <si>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</si>
  <si>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</si>
  <si>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</si>
  <si>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</si>
  <si>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</si>
  <si>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</si>
  <si>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</si>
  <si>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</si>
  <si>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</si>
  <si>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</si>
  <si>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</si>
  <si>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</si>
  <si>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</si>
  <si>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</si>
  <si>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</si>
  <si>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</si>
  <si>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</si>
  <si>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</si>
  <si>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</si>
  <si>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</si>
  <si>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</si>
  <si>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</si>
  <si>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</si>
  <si>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</si>
  <si>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</si>
  <si>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</si>
  <si>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</si>
  <si>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</si>
  <si>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</si>
  <si>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</si>
  <si>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</si>
  <si>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</si>
  <si>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</si>
  <si>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</si>
  <si>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</si>
  <si>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</si>
  <si>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</si>
  <si>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</si>
  <si>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</si>
  <si>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</si>
  <si>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</si>
  <si>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</si>
  <si>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</si>
  <si>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</si>
  <si>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</si>
  <si>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</si>
  <si>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</si>
  <si>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</si>
  <si>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</si>
  <si>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</si>
  <si>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</si>
  <si>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</si>
  <si>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</si>
  <si>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</si>
  <si>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</si>
  <si>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</si>
  <si>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</si>
  <si>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</si>
  <si>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</si>
  <si>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</si>
  <si>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</si>
  <si>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</si>
  <si>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</si>
  <si>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</si>
  <si>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</si>
  <si>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</si>
  <si>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</si>
  <si>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</si>
  <si>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</si>
  <si>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</si>
  <si>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</si>
  <si>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</si>
  <si>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</si>
  <si>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</si>
  <si>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</si>
  <si>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</si>
  <si>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</si>
  <si>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</si>
  <si>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</si>
  <si>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</si>
  <si>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</si>
  <si>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</si>
  <si>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</si>
  <si>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</si>
  <si>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</si>
  <si>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</si>
  <si>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</si>
  <si>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</si>
  <si>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</si>
  <si>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</si>
  <si>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</si>
  <si>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</si>
  <si>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</si>
  <si>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</si>
  <si>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</si>
  <si>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</si>
  <si>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</si>
  <si>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</si>
  <si>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</si>
  <si>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</si>
  <si>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</si>
  <si>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</si>
  <si>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</si>
  <si>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</si>
  <si>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</si>
  <si>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</si>
  <si>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</si>
  <si>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</si>
  <si>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</si>
  <si>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</si>
  <si>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</si>
  <si>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</si>
  <si>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</si>
  <si>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</si>
  <si>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</si>
  <si>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</si>
  <si>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</si>
  <si>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</si>
  <si>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</si>
  <si>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</si>
  <si>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</si>
  <si>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</si>
  <si>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</si>
  <si>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</si>
  <si>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</si>
  <si>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</si>
  <si>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</si>
  <si>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</si>
  <si>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</si>
  <si>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</si>
  <si>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</si>
  <si>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</si>
  <si>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</si>
  <si>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</si>
  <si>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</si>
  <si>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</si>
  <si>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</si>
  <si>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</si>
  <si>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</si>
  <si>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</si>
  <si>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</si>
  <si>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</si>
  <si>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</si>
  <si>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</si>
  <si>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</si>
  <si>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</si>
  <si>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</si>
  <si>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</si>
  <si>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</si>
  <si>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</si>
  <si>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</si>
  <si>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</si>
  <si>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</si>
  <si>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</si>
  <si>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</si>
  <si>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</si>
  <si>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</si>
  <si>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</si>
  <si>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</si>
  <si>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</si>
  <si>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</si>
  <si>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</si>
  <si>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</si>
  <si>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</si>
  <si>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</si>
  <si>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</si>
  <si>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</si>
  <si>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</si>
  <si>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</si>
  <si>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</si>
  <si>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</si>
  <si>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</si>
  <si>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</si>
  <si>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</si>
  <si>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</si>
  <si>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</si>
  <si>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</si>
  <si>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</si>
  <si>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</si>
  <si>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</si>
  <si>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</si>
  <si>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</si>
  <si>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</si>
  <si>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</si>
  <si>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</si>
  <si>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</si>
  <si>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</si>
  <si>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</si>
  <si>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</si>
  <si>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</si>
  <si>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</si>
  <si>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</si>
  <si>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</si>
  <si>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</si>
  <si>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</si>
  <si>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</si>
  <si>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</si>
  <si>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</si>
  <si>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</si>
  <si>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</si>
  <si>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</si>
  <si>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</si>
  <si>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</si>
  <si>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</si>
  <si>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</si>
  <si>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</si>
  <si>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</si>
  <si>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</si>
  <si>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</si>
  <si>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</si>
  <si>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</si>
  <si>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</si>
  <si>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</si>
  <si>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</si>
  <si>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</si>
  <si>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</si>
  <si>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</si>
  <si>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</si>
  <si>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</si>
  <si>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</si>
  <si>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</si>
  <si>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</si>
  <si>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</si>
  <si>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</si>
  <si>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</si>
  <si>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</si>
  <si>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</si>
  <si>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</si>
  <si>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</si>
  <si>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</si>
  <si>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</si>
  <si>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</si>
  <si>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</si>
  <si>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</si>
  <si>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</si>
  <si>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</si>
  <si>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</si>
  <si>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</si>
  <si>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</si>
  <si>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</si>
  <si>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</si>
  <si>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</si>
  <si>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</si>
  <si>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</si>
  <si>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</si>
  <si>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</si>
  <si>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</si>
  <si>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</si>
  <si>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</si>
  <si>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</si>
  <si>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</si>
  <si>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</si>
  <si>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</si>
  <si>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</si>
  <si>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</si>
  <si>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</si>
  <si>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</si>
  <si>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</si>
  <si>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</si>
  <si>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</si>
  <si>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</si>
  <si>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</si>
  <si>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</si>
  <si>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</si>
  <si>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</si>
  <si>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</si>
  <si>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</si>
  <si>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</si>
  <si>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</si>
  <si>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</si>
  <si>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</si>
  <si>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</si>
  <si>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</si>
  <si>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</si>
  <si>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</si>
  <si>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</si>
  <si>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</si>
  <si>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</si>
  <si>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</si>
  <si>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</si>
  <si>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</si>
  <si>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</si>
  <si>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</si>
  <si>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</si>
  <si>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</si>
  <si>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</si>
  <si>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</si>
  <si>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</si>
  <si>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</si>
  <si>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</si>
  <si>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</si>
  <si>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</si>
  <si>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</si>
  <si>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</si>
  <si>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</si>
  <si>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</si>
  <si>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</si>
  <si>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</si>
  <si>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</si>
  <si>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</si>
  <si>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</si>
  <si>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</si>
  <si>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</si>
  <si>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</si>
  <si>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</si>
  <si>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</si>
  <si>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</si>
  <si>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</si>
  <si>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</si>
  <si>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</si>
  <si>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</si>
  <si>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</si>
  <si>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</si>
  <si>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</si>
  <si>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</si>
  <si>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</si>
  <si>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</si>
  <si>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</si>
  <si>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</si>
  <si>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</si>
  <si>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</si>
  <si>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</si>
  <si>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</si>
  <si>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</si>
  <si>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</si>
  <si>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</si>
  <si>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</si>
  <si>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</si>
  <si>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</si>
  <si>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</si>
  <si>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</si>
  <si>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</si>
  <si>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</si>
  <si>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</si>
  <si>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</si>
  <si>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</si>
  <si>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</si>
  <si>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</si>
  <si>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</si>
  <si>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</si>
  <si>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</si>
  <si>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</si>
  <si>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</si>
  <si>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</si>
  <si>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</si>
  <si>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</si>
  <si>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</si>
  <si>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</si>
  <si>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</si>
  <si>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</si>
  <si>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</si>
  <si>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</si>
  <si>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</si>
  <si>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</si>
  <si>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</si>
  <si>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</si>
  <si>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</si>
  <si>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</si>
  <si>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</si>
  <si>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</si>
  <si>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</si>
  <si>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</si>
  <si>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</si>
  <si>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</si>
  <si>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</si>
  <si>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</si>
  <si>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</si>
  <si>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</si>
  <si>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</si>
  <si>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</si>
  <si>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</si>
  <si>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</si>
  <si>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</si>
  <si>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</si>
  <si>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</si>
  <si>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</si>
  <si>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</si>
  <si>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</si>
  <si>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</si>
  <si>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</si>
  <si>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</si>
  <si>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</si>
  <si>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</si>
  <si>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</si>
  <si>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</si>
  <si>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</si>
  <si>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</si>
  <si>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</si>
  <si>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</si>
  <si>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</si>
  <si>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</si>
  <si>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</si>
  <si>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</si>
  <si>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</si>
  <si>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</si>
  <si>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</si>
  <si>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</si>
  <si>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</si>
  <si>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</si>
  <si>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</si>
  <si>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</si>
  <si>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</si>
  <si>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</si>
  <si>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</si>
  <si>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</si>
  <si>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</si>
  <si>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</si>
  <si>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</si>
  <si>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</si>
  <si>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</si>
  <si>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</si>
  <si>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</si>
  <si>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</si>
  <si>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</si>
  <si>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</si>
  <si>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</si>
  <si>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</si>
  <si>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</si>
  <si>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</si>
  <si>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</si>
  <si>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</si>
  <si>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</si>
  <si>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</si>
  <si>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</si>
  <si>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</si>
  <si>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</si>
  <si>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</si>
  <si>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</si>
  <si>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</si>
  <si>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</si>
  <si>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</si>
  <si>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</si>
  <si>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</si>
  <si>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</si>
  <si>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</si>
  <si>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</si>
  <si>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</si>
  <si>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</si>
  <si>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</si>
  <si>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</si>
  <si>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</si>
  <si>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</si>
  <si>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</si>
  <si>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</si>
  <si>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</si>
  <si>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</si>
  <si>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</si>
  <si>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</si>
  <si>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</si>
  <si>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</si>
  <si>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</si>
  <si>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</si>
  <si>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</si>
  <si>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</si>
  <si>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</si>
  <si>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</si>
  <si>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</si>
  <si>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</si>
  <si>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</si>
  <si>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</si>
  <si>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</si>
  <si>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</si>
  <si>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</si>
  <si>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</si>
  <si>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</si>
  <si>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</si>
  <si>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</si>
  <si>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</si>
  <si>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</si>
  <si>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</si>
  <si>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</si>
  <si>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</si>
  <si>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</si>
  <si>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</si>
  <si>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</si>
  <si>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</si>
  <si>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</si>
  <si>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</si>
  <si>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</si>
  <si>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</si>
  <si>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</si>
  <si>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</si>
  <si>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</si>
  <si>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</si>
  <si>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</si>
  <si>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</si>
  <si>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</si>
  <si>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</si>
  <si>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</si>
  <si>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</si>
  <si>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</si>
  <si>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</si>
  <si>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</si>
  <si>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</si>
  <si>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</si>
  <si>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</si>
  <si>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</si>
  <si>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</si>
  <si>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</si>
  <si>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</si>
  <si>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</si>
  <si>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</si>
  <si>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</si>
  <si>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</si>
  <si>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</si>
  <si>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</si>
  <si>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</si>
  <si>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</si>
  <si>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</si>
  <si>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</si>
  <si>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</si>
  <si>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</si>
  <si>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</si>
  <si>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</si>
  <si>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</si>
  <si>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</si>
  <si>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</si>
  <si>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</si>
  <si>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</si>
  <si>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</si>
  <si>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</si>
  <si>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</si>
  <si>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</si>
  <si>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</si>
  <si>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</si>
  <si>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</si>
  <si>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</si>
  <si>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</si>
  <si>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</si>
  <si>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</si>
  <si>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</si>
  <si>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</si>
  <si>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</si>
  <si>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</si>
  <si>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</si>
  <si>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</si>
  <si>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</si>
  <si>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</si>
  <si>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</si>
  <si>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</si>
  <si>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</si>
  <si>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</si>
  <si>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</si>
  <si>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</si>
  <si>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</si>
  <si>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</si>
  <si>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</si>
  <si>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</si>
  <si>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</si>
  <si>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</si>
  <si>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</si>
  <si>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</si>
  <si>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</si>
  <si>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</si>
  <si>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</si>
  <si>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</si>
  <si>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</si>
  <si>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</si>
  <si>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</si>
  <si>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</si>
  <si>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</si>
  <si>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</si>
  <si>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</si>
  <si>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</si>
  <si>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</si>
  <si>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</si>
  <si>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</si>
  <si>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</si>
  <si>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</si>
  <si>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</si>
  <si>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</si>
  <si>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</si>
  <si>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</si>
  <si>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</si>
  <si>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</si>
  <si>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</si>
  <si>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</si>
  <si>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</si>
  <si>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</si>
  <si>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</si>
  <si>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</si>
  <si>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</si>
  <si>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</si>
  <si>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</si>
  <si>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</si>
  <si>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</si>
  <si>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</si>
  <si>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</si>
  <si>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</si>
  <si>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</si>
  <si>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</si>
  <si>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</si>
  <si>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</si>
  <si>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</si>
  <si>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</si>
  <si>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</si>
  <si>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</si>
  <si>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</si>
  <si>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</si>
  <si>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</si>
  <si>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</si>
  <si>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</si>
  <si>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</si>
  <si>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</si>
  <si>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</si>
  <si>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</si>
  <si>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</si>
  <si>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</si>
  <si>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</si>
  <si>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</si>
  <si>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</si>
  <si>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</si>
  <si>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</si>
  <si>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</si>
  <si>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</si>
  <si>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</si>
  <si>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</si>
  <si>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</si>
  <si>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</si>
  <si>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</si>
  <si>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</si>
  <si>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</si>
  <si>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</si>
  <si>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</si>
  <si>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</si>
  <si>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</si>
  <si>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</si>
  <si>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</si>
  <si>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</si>
  <si>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</si>
  <si>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</si>
  <si>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</si>
  <si>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</si>
  <si>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</si>
  <si>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</si>
  <si>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</si>
  <si>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</si>
  <si>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</si>
  <si>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</si>
  <si>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</si>
  <si>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</si>
  <si>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</si>
  <si>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</si>
  <si>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</si>
  <si>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</si>
  <si>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</si>
  <si>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</si>
  <si>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</si>
  <si>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</si>
  <si>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</si>
  <si>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</si>
  <si>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</si>
  <si>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</si>
  <si>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</si>
  <si>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</si>
  <si>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</si>
  <si>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</si>
  <si>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</si>
  <si>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</si>
  <si>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</si>
  <si>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</si>
  <si>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</si>
  <si>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</si>
  <si>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</si>
  <si>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</si>
  <si>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</si>
  <si>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</si>
  <si>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</si>
  <si>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</si>
  <si>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</si>
  <si>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</si>
  <si>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</si>
  <si>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</si>
  <si>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</si>
  <si>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</si>
  <si>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</si>
  <si>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</si>
  <si>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</si>
  <si>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</si>
  <si>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</si>
  <si>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</si>
  <si>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</si>
  <si>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</si>
  <si>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</si>
  <si>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</si>
  <si>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</si>
  <si>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</si>
  <si>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</si>
  <si>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</si>
  <si>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</si>
  <si>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</si>
  <si>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</si>
  <si>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</si>
  <si>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</si>
  <si>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</si>
  <si>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</si>
  <si>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</si>
  <si>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</si>
  <si>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</si>
  <si>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</si>
  <si>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</si>
  <si>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</si>
  <si>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</si>
  <si>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</si>
  <si>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</si>
  <si>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</si>
  <si>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</si>
  <si>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</si>
  <si>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</si>
  <si>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</si>
  <si>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</si>
  <si>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</si>
  <si>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</si>
  <si>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</si>
  <si>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</si>
  <si>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</si>
  <si>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</si>
  <si>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</si>
  <si>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</si>
  <si>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</si>
  <si>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</si>
  <si>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</si>
  <si>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</si>
  <si>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</si>
  <si>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</si>
  <si>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</si>
  <si>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</si>
  <si>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</si>
  <si>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</si>
  <si>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</si>
  <si>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</si>
  <si>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</si>
  <si>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</si>
  <si>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</si>
  <si>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</si>
  <si>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</si>
  <si>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</si>
  <si>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</si>
  <si>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</si>
  <si>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</si>
  <si>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</si>
  <si>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</si>
  <si>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</si>
  <si>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</si>
  <si>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</si>
  <si>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</si>
  <si>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</si>
  <si>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</si>
  <si>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</si>
  <si>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</si>
  <si>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</si>
  <si>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</si>
  <si>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</si>
  <si>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</si>
  <si>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</si>
  <si>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</si>
  <si>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</si>
  <si>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</si>
  <si>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</si>
  <si>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</si>
  <si>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</si>
  <si>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</si>
  <si>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</si>
  <si>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</si>
  <si>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</si>
  <si>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</si>
  <si>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</si>
  <si>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</si>
  <si>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</si>
  <si>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</si>
  <si>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</si>
  <si>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</si>
  <si>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</si>
  <si>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</si>
  <si>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</si>
  <si>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</si>
  <si>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</si>
  <si>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</si>
  <si>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</si>
  <si>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</si>
  <si>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</si>
  <si>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</si>
  <si>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</si>
  <si>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</si>
  <si>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</si>
  <si>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</si>
  <si>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</si>
  <si>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</si>
  <si>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</si>
  <si>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</si>
  <si>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</si>
  <si>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</si>
  <si>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</si>
  <si>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</si>
  <si>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</si>
  <si>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</si>
  <si>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</si>
  <si>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</si>
  <si>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</si>
  <si>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</si>
  <si>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</si>
  <si>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</si>
  <si>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</si>
  <si>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</si>
  <si>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</si>
  <si>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</si>
  <si>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</si>
  <si>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</si>
  <si>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</si>
  <si>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</si>
  <si>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</si>
  <si>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</si>
  <si>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</si>
  <si>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</si>
  <si>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</si>
  <si>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</si>
  <si>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</si>
  <si>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</si>
  <si>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</si>
  <si>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</si>
  <si>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</si>
  <si>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</si>
  <si>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</si>
  <si>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</si>
  <si>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</si>
  <si>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</si>
  <si>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</si>
  <si>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</si>
  <si>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</si>
  <si>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</si>
  <si>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</si>
  <si>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</si>
  <si>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</si>
  <si>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</si>
  <si>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</si>
  <si>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</si>
  <si>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</si>
  <si>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</si>
  <si>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</si>
  <si>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</si>
  <si>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</si>
  <si>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</si>
  <si>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</si>
  <si>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</si>
  <si>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</si>
  <si>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</si>
  <si>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</si>
  <si>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</si>
  <si>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</si>
  <si>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</si>
  <si>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</si>
  <si>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</si>
  <si>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</si>
  <si>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</si>
  <si>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</si>
  <si>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</si>
  <si>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</si>
  <si>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</si>
  <si>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</si>
  <si>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</si>
  <si>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</si>
  <si>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</si>
  <si>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</si>
  <si>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</si>
  <si>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</si>
  <si>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</si>
  <si>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</si>
  <si>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</si>
  <si>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</si>
  <si>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</si>
  <si>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</si>
  <si>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</si>
  <si>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</si>
  <si>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</si>
  <si>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</si>
  <si>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</si>
  <si>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</si>
  <si>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</si>
  <si>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</si>
  <si>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</si>
  <si>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</si>
  <si>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</si>
  <si>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</si>
  <si>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</si>
  <si>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</si>
  <si>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</si>
  <si>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</si>
  <si>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</si>
  <si>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</si>
  <si>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</si>
  <si>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</si>
  <si>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</si>
  <si>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</si>
  <si>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</si>
  <si>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</si>
  <si>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</si>
  <si>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</si>
  <si>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</si>
  <si>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</si>
  <si>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</si>
  <si>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</si>
  <si>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</si>
  <si>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</si>
  <si>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</si>
  <si>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</si>
  <si>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</si>
  <si>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</si>
  <si>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</si>
  <si>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</si>
  <si>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</si>
  <si>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</si>
  <si>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</si>
  <si>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</si>
  <si>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</si>
  <si>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</si>
  <si>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</si>
  <si>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</si>
  <si>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</si>
  <si>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</si>
  <si>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</si>
  <si>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</si>
  <si>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</si>
  <si>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</si>
  <si>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</si>
  <si>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</si>
  <si>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</si>
  <si>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</si>
  <si>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</si>
  <si>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</si>
  <si>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</si>
  <si>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</si>
  <si>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</si>
  <si>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</si>
  <si>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</si>
  <si>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</si>
  <si>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</si>
  <si>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</si>
  <si>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</si>
  <si>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</si>
  <si>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</si>
  <si>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</si>
  <si>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</si>
  <si>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</si>
  <si>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</si>
  <si>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</si>
  <si>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</si>
  <si>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</si>
  <si>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</si>
  <si>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</si>
  <si>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</si>
  <si>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</si>
  <si>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</si>
  <si>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</si>
  <si>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</si>
  <si>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</si>
  <si>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</si>
  <si>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</si>
  <si>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</si>
  <si>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</si>
  <si>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</si>
  <si>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</si>
  <si>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</si>
  <si>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</si>
  <si>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</si>
  <si>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</si>
  <si>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</si>
  <si>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</si>
  <si>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</si>
  <si>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</si>
  <si>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</si>
  <si>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</si>
  <si>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</si>
  <si>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</si>
  <si>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</si>
  <si>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</si>
  <si>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</si>
  <si>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</si>
  <si>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</si>
  <si>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</si>
  <si>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</si>
  <si>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</si>
  <si>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</si>
  <si>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</si>
  <si>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</si>
  <si>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</si>
  <si>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</si>
  <si>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</si>
  <si>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</si>
  <si>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</si>
  <si>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</si>
  <si>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</si>
  <si>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</si>
  <si>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</si>
  <si>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</si>
  <si>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</si>
  <si>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</si>
  <si>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</si>
  <si>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</si>
  <si>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</si>
  <si>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</si>
  <si>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</si>
  <si>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</si>
  <si>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</si>
  <si>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</si>
  <si>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</si>
  <si>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</si>
  <si>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</si>
  <si>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</si>
  <si>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</si>
  <si>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</si>
  <si>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</si>
  <si>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</si>
  <si>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</si>
  <si>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</si>
  <si>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</si>
  <si>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</si>
  <si>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</si>
  <si>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</si>
  <si>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</si>
  <si>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</si>
  <si>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</si>
  <si>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</si>
  <si>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</si>
  <si>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</si>
  <si>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</si>
  <si>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</si>
  <si>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</si>
  <si>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</si>
  <si>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</si>
  <si>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</si>
  <si>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</si>
  <si>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</si>
  <si>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</si>
  <si>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</si>
  <si>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</si>
  <si>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</si>
  <si>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</si>
  <si>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</si>
  <si>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</si>
  <si>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</si>
  <si>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</si>
  <si>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</si>
  <si>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</si>
  <si>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</si>
  <si>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</si>
  <si>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</si>
  <si>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</si>
  <si>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</si>
  <si>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</si>
  <si>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</si>
  <si>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</si>
  <si>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</si>
  <si>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</si>
  <si>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</si>
  <si>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</si>
  <si>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</si>
  <si>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</si>
  <si>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</si>
  <si>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</si>
  <si>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</si>
  <si>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</si>
  <si>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</si>
  <si>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</si>
  <si>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</si>
  <si>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</si>
  <si>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</si>
  <si>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</si>
  <si>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</si>
  <si>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</si>
  <si>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</si>
  <si>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</si>
  <si>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</si>
  <si>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</si>
  <si>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</si>
  <si>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</si>
  <si>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</si>
  <si>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</si>
  <si>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</si>
  <si>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</si>
  <si>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</si>
  <si>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</si>
  <si>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</si>
  <si>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</si>
  <si>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</si>
  <si>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</si>
  <si>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</si>
  <si>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</si>
  <si>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</si>
  <si>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</si>
  <si>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</si>
  <si>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</si>
  <si>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</si>
  <si>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</si>
  <si>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</si>
  <si>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</si>
  <si>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</si>
  <si>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</si>
  <si>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</si>
  <si>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</si>
  <si>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</si>
  <si>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</si>
  <si>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</si>
  <si>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</si>
  <si>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</si>
  <si>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</si>
  <si>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</si>
  <si>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</si>
  <si>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</si>
  <si>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</si>
  <si>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</si>
  <si>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</si>
  <si>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</si>
  <si>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</si>
  <si>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</si>
  <si>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</si>
  <si>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</si>
  <si>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</si>
  <si>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</si>
  <si>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</si>
  <si>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</si>
  <si>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</si>
  <si>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</si>
  <si>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</si>
  <si>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</si>
  <si>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</si>
  <si>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</si>
  <si>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</si>
  <si>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</si>
  <si>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</si>
  <si>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</si>
  <si>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</si>
  <si>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</si>
  <si>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</si>
  <si>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</si>
  <si>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</si>
  <si>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</si>
  <si>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</si>
  <si>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</si>
  <si>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</si>
  <si>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</si>
  <si>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</si>
  <si>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</si>
  <si>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</si>
  <si>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</si>
  <si>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</si>
  <si>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</si>
  <si>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</si>
  <si>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</si>
  <si>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</si>
  <si>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</si>
  <si>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</si>
  <si>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</si>
  <si>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</si>
  <si>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</si>
  <si>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</si>
  <si>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</si>
  <si>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</si>
  <si>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</si>
  <si>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</si>
  <si>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</si>
  <si>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</si>
  <si>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</si>
  <si>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</si>
  <si>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</si>
  <si>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</si>
  <si>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</si>
  <si>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</si>
  <si>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</si>
  <si>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</si>
  <si>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</si>
  <si>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</si>
  <si>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</si>
  <si>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</si>
  <si>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</si>
  <si>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</si>
  <si>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</si>
  <si>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</si>
  <si>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</si>
  <si>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</si>
  <si>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</si>
  <si>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</si>
  <si>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</si>
  <si>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</si>
  <si>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</si>
  <si>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</si>
  <si>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</si>
  <si>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</si>
  <si>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</si>
  <si>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</si>
  <si>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</si>
  <si>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</si>
  <si>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</si>
  <si>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</si>
  <si>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</si>
  <si>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</si>
  <si>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</si>
  <si>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</si>
  <si>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</si>
  <si>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</si>
  <si>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</si>
  <si>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</si>
  <si>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</si>
  <si>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</si>
  <si>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</si>
  <si>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</si>
  <si>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</si>
  <si>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</si>
  <si>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</si>
  <si>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</si>
  <si>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</si>
  <si>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</si>
  <si>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</si>
  <si>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</si>
  <si>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</si>
  <si>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</si>
  <si>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</si>
  <si>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</si>
  <si>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</si>
  <si>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</si>
  <si>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</si>
  <si>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</si>
  <si>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</si>
  <si>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</si>
  <si>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</si>
  <si>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</si>
  <si>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</si>
  <si>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</si>
  <si>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</si>
  <si>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</si>
  <si>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</si>
  <si>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</si>
  <si>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</si>
  <si>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</si>
  <si>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</si>
  <si>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</si>
  <si>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</si>
  <si>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</si>
  <si>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</si>
  <si>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</si>
  <si>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</si>
  <si>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</si>
  <si>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</si>
  <si>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</si>
  <si>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</si>
  <si>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</si>
  <si>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</si>
  <si>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</si>
  <si>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</si>
  <si>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</si>
  <si>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</si>
  <si>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</si>
  <si>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</si>
  <si>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</si>
  <si>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</si>
  <si>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</si>
  <si>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</si>
  <si>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</si>
  <si>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</si>
  <si>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</si>
  <si>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</si>
  <si>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</si>
  <si>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</si>
  <si>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</si>
  <si>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</si>
  <si>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</si>
  <si>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</si>
  <si>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</si>
  <si>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</si>
  <si>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</si>
  <si>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</si>
  <si>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</si>
  <si>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</si>
  <si>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</si>
  <si>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</si>
  <si>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</si>
  <si>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</si>
  <si>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</si>
  <si>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</si>
  <si>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</si>
  <si>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</si>
  <si>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</si>
  <si>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</si>
  <si>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</si>
  <si>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</si>
  <si>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</si>
  <si>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</si>
  <si>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</si>
  <si>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</si>
  <si>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</si>
  <si>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</si>
  <si>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</si>
  <si>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</si>
  <si>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</si>
  <si>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</si>
  <si>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</si>
  <si>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</si>
  <si>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</si>
  <si>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</si>
  <si>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</si>
  <si>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</si>
  <si>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</si>
  <si>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</si>
  <si>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</si>
  <si>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</si>
  <si>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</si>
  <si>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</si>
  <si>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</si>
  <si>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</si>
  <si>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</si>
  <si>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</si>
  <si>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</si>
  <si>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</si>
  <si>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</si>
  <si>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</si>
  <si>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</si>
  <si>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</si>
  <si>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</si>
  <si>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</si>
  <si>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</si>
  <si>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</si>
  <si>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</si>
  <si>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</si>
  <si>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</si>
  <si>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</si>
  <si>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</si>
  <si>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</si>
  <si>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</si>
  <si>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</si>
  <si>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</si>
  <si>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</si>
  <si>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</si>
  <si>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</si>
  <si>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</si>
  <si>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</si>
  <si>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</si>
  <si>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</si>
  <si>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</si>
  <si>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</si>
  <si>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</si>
  <si>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</si>
  <si>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</si>
  <si>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</si>
  <si>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</si>
  <si>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</si>
  <si>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</si>
  <si>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</si>
  <si>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</si>
  <si>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</si>
  <si>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</si>
  <si>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</si>
  <si>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</si>
  <si>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</si>
  <si>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</si>
  <si>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</si>
  <si>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</si>
  <si>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</si>
  <si>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</si>
  <si>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</si>
  <si>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</si>
  <si>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</si>
  <si>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</si>
  <si>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</si>
  <si>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</si>
  <si>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</si>
  <si>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</si>
  <si>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</si>
  <si>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</si>
  <si>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</si>
  <si>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</si>
  <si>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</si>
  <si>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</si>
  <si>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</si>
  <si>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</si>
  <si>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</si>
  <si>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</si>
  <si>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</si>
  <si>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</si>
  <si>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</si>
  <si>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</si>
  <si>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</si>
  <si>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</si>
  <si>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</si>
  <si>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</si>
  <si>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</si>
  <si>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</si>
  <si>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</si>
  <si>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</si>
  <si>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</si>
  <si>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</si>
  <si>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</si>
  <si>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</si>
  <si>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</si>
  <si>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</si>
  <si>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</si>
  <si>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</si>
  <si>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</si>
  <si>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</si>
  <si>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</si>
  <si>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</si>
  <si>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</si>
  <si>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</si>
  <si>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</si>
  <si>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</si>
  <si>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</si>
  <si>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</si>
  <si>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</si>
  <si>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</si>
  <si>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</si>
  <si>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</si>
  <si>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</si>
  <si>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</si>
  <si>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</si>
  <si>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</si>
  <si>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</si>
  <si>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</si>
  <si>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</si>
  <si>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</si>
  <si>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</si>
  <si>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</si>
  <si>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</si>
  <si>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</si>
  <si>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</si>
  <si>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</si>
  <si>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</si>
  <si>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</si>
  <si>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</si>
  <si>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</si>
  <si>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</si>
  <si>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</si>
  <si>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</si>
  <si>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</si>
  <si>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</si>
  <si>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</si>
  <si>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</si>
  <si>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</si>
  <si>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</si>
  <si>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</si>
  <si>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</si>
  <si>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</si>
  <si>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</si>
  <si>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</si>
  <si>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</si>
  <si>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</si>
  <si>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</si>
  <si>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</si>
  <si>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</si>
  <si>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</si>
  <si>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</si>
  <si>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</si>
  <si>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</si>
  <si>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</si>
  <si>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</si>
  <si>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</si>
  <si>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</si>
  <si>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</si>
  <si>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</si>
  <si>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</si>
  <si>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</si>
  <si>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</si>
  <si>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</si>
  <si>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</si>
  <si>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</si>
  <si>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</si>
  <si>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</si>
  <si>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</si>
  <si>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</si>
  <si>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</si>
  <si>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</si>
  <si>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</si>
  <si>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</si>
  <si>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</si>
  <si>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</si>
  <si>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</si>
  <si>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</si>
  <si>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</si>
  <si>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</si>
  <si>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</si>
  <si>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</si>
  <si>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</si>
  <si>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</si>
  <si>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</si>
  <si>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</si>
  <si>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</si>
  <si>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</si>
  <si>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</si>
  <si>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</si>
  <si>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</si>
  <si>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</si>
  <si>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</si>
  <si>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</si>
  <si>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</si>
  <si>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</si>
  <si>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</si>
  <si>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</si>
  <si>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</si>
  <si>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</si>
  <si>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</si>
  <si>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</si>
  <si>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</si>
  <si>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</si>
  <si>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</si>
  <si>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</si>
  <si>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</si>
  <si>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</si>
  <si>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</si>
  <si>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</si>
  <si>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</si>
  <si>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</si>
  <si>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</si>
  <si>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</si>
  <si>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</si>
  <si>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</si>
  <si>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</si>
  <si>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</si>
  <si>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</si>
  <si>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</si>
  <si>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</si>
  <si>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</si>
  <si>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</si>
  <si>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</si>
  <si>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</si>
  <si>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</si>
  <si>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</si>
  <si>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</si>
  <si>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</si>
  <si>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</si>
  <si>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</si>
  <si>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</si>
  <si>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</si>
  <si>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</si>
  <si>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</si>
  <si>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</si>
  <si>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</si>
  <si>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</si>
  <si>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</si>
  <si>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</si>
  <si>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</si>
  <si>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</si>
  <si>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</si>
  <si>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</si>
  <si>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</si>
  <si>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</si>
  <si>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</si>
  <si>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</si>
  <si>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</si>
  <si>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</si>
  <si>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</si>
  <si>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</si>
  <si>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</si>
  <si>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</si>
  <si>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</si>
  <si>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</si>
  <si>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</si>
  <si>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</si>
  <si>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</si>
  <si>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</si>
  <si>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</si>
  <si>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</si>
  <si>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</si>
  <si>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</si>
  <si>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</si>
  <si>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</si>
  <si>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</si>
  <si>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</si>
  <si>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</si>
  <si>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</si>
  <si>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</si>
  <si>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</si>
  <si>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</si>
  <si>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</si>
  <si>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</si>
  <si>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</si>
  <si>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</si>
  <si>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</si>
  <si>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</si>
  <si>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</si>
  <si>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</si>
  <si>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</si>
  <si>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</si>
  <si>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</si>
  <si>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</si>
  <si>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</si>
  <si>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</si>
  <si>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</si>
  <si>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</si>
  <si>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</si>
  <si>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</si>
  <si>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</si>
  <si>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</si>
  <si>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</si>
  <si>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</si>
  <si>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</si>
  <si>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</si>
  <si>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</si>
  <si>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</si>
  <si>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</si>
  <si>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</si>
  <si>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</si>
  <si>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</si>
  <si>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</si>
  <si>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</si>
  <si>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</si>
  <si>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</si>
  <si>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</si>
  <si>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</si>
  <si>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</si>
  <si>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</si>
  <si>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</si>
  <si>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</si>
  <si>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</si>
  <si>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</si>
  <si>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</si>
  <si>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</si>
  <si>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</si>
  <si>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</si>
  <si>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</si>
  <si>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</si>
  <si>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</si>
  <si>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</si>
  <si>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</si>
  <si>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</si>
  <si>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</si>
  <si>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</si>
  <si>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</si>
  <si>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</si>
  <si>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</si>
  <si>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</si>
  <si>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</si>
  <si>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</si>
  <si>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</si>
  <si>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</si>
  <si>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</si>
  <si>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</si>
  <si>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</si>
  <si>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</si>
  <si>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</si>
  <si>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</si>
  <si>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</si>
  <si>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</si>
  <si>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</si>
  <si>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</si>
  <si>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</si>
  <si>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</si>
  <si>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</si>
  <si>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</si>
  <si>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</si>
  <si>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</si>
  <si>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</si>
  <si>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</si>
  <si>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</si>
  <si>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</si>
  <si>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</si>
  <si>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</si>
  <si>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</si>
  <si>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</si>
  <si>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</si>
  <si>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</si>
  <si>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</si>
  <si>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</si>
  <si>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</si>
  <si>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</si>
  <si>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</si>
  <si>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</si>
  <si>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</si>
  <si>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</si>
  <si>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</si>
  <si>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</si>
  <si>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</si>
  <si>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</si>
  <si>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</si>
  <si>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</si>
  <si>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</si>
  <si>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</si>
  <si>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</si>
  <si>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</si>
  <si>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</si>
  <si>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</si>
  <si>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</si>
  <si>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</si>
  <si>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</si>
  <si>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</si>
  <si>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</si>
  <si>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</si>
  <si>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</si>
  <si>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</si>
  <si>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</si>
  <si>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</si>
  <si>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</si>
  <si>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</si>
  <si>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</si>
  <si>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</si>
  <si>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</si>
  <si>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</si>
  <si>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</si>
  <si>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</si>
  <si>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</si>
  <si>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</si>
  <si>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</si>
  <si>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</si>
  <si>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</si>
  <si>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</si>
  <si>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</si>
  <si>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</si>
  <si>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</si>
  <si>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</si>
  <si>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</si>
  <si>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</si>
  <si>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</si>
  <si>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</si>
  <si>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</si>
  <si>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</si>
  <si>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</si>
  <si>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</si>
  <si>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</si>
  <si>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</si>
  <si>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</si>
  <si>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</si>
  <si>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</si>
  <si>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</si>
  <si>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</si>
  <si>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</si>
  <si>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</si>
  <si>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</si>
  <si>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</si>
  <si>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</si>
  <si>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</si>
  <si>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</si>
  <si>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</si>
  <si>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</si>
  <si>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</si>
  <si>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</si>
  <si>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</si>
  <si>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</si>
  <si>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</si>
  <si>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</si>
  <si>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</si>
  <si>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</si>
  <si>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</si>
  <si>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</si>
  <si>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</si>
  <si>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</si>
  <si>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</si>
  <si>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</si>
  <si>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</si>
  <si>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</si>
  <si>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</si>
  <si>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</si>
  <si>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</si>
  <si>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</si>
  <si>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</si>
  <si>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</si>
  <si>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</si>
  <si>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</si>
  <si>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</si>
  <si>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</si>
  <si>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</si>
  <si>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</si>
  <si>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</si>
  <si>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</si>
  <si>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</si>
  <si>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</si>
  <si>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</si>
  <si>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</si>
  <si>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</si>
  <si>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</si>
  <si>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</si>
  <si>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</si>
  <si>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</si>
  <si>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</si>
  <si>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</si>
  <si>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</si>
  <si>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</si>
  <si>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</si>
  <si>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</si>
  <si>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</si>
  <si>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</si>
  <si>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</si>
  <si>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</si>
  <si>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</si>
  <si>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</si>
  <si>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</si>
  <si>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</si>
  <si>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</si>
  <si>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</si>
  <si>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</si>
  <si>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</si>
  <si>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</si>
  <si>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</si>
  <si>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</si>
  <si>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</si>
  <si>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</si>
  <si>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</si>
  <si>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</si>
  <si>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</si>
  <si>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</si>
  <si>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</si>
  <si>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</si>
  <si>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</si>
  <si>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</si>
  <si>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</si>
  <si>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</si>
  <si>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</si>
  <si>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</si>
  <si>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</si>
  <si>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</si>
  <si>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</si>
  <si>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</si>
  <si>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</si>
  <si>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</si>
  <si>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</si>
  <si>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</si>
  <si>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</si>
  <si>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</si>
  <si>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</si>
  <si>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</si>
  <si>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</si>
  <si>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</si>
  <si>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</si>
  <si>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</si>
  <si>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</si>
  <si>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</si>
  <si>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</si>
  <si>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</si>
  <si>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</si>
  <si>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</si>
  <si>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</si>
  <si>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</si>
  <si>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</si>
  <si>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</si>
  <si>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</si>
  <si>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</si>
  <si>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</si>
  <si>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</si>
  <si>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</si>
  <si>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</si>
  <si>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</si>
  <si>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</si>
  <si>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</si>
  <si>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</si>
  <si>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</si>
  <si>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</si>
  <si>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</si>
  <si>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</si>
  <si>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</si>
  <si>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</si>
  <si>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</si>
  <si>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</si>
  <si>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</si>
  <si>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</si>
  <si>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</si>
  <si>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</si>
  <si>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</si>
  <si>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</si>
  <si>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</si>
  <si>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</si>
  <si>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</si>
  <si>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</si>
  <si>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</si>
  <si>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</si>
  <si>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</si>
  <si>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</si>
  <si>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</si>
  <si>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</si>
  <si>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</si>
  <si>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</si>
  <si>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</si>
  <si>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</si>
  <si>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</si>
  <si>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</si>
  <si>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</si>
  <si>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</si>
  <si>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</si>
  <si>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</si>
  <si>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</si>
  <si>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</si>
  <si>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</si>
  <si>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</si>
  <si>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</si>
  <si>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</si>
  <si>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</si>
  <si>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</si>
  <si>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</si>
  <si>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</si>
  <si>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</si>
  <si>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</si>
  <si>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</si>
  <si>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</si>
  <si>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</si>
  <si>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</si>
  <si>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</si>
  <si>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</si>
  <si>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</si>
  <si>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</si>
  <si>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</si>
  <si>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</si>
  <si>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</si>
  <si>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</si>
  <si>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</si>
  <si>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</si>
  <si>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</si>
  <si>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</si>
  <si>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</si>
  <si>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</si>
  <si>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</si>
  <si>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</si>
  <si>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</si>
  <si>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</si>
  <si>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</si>
  <si>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</si>
  <si>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</si>
  <si>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</si>
  <si>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</si>
  <si>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</si>
  <si>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</si>
  <si>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</si>
  <si>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</si>
  <si>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</si>
  <si>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</si>
  <si>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</si>
  <si>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</si>
  <si>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</si>
  <si>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</si>
  <si>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</si>
  <si>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</si>
  <si>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</si>
  <si>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</si>
  <si>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</si>
  <si>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</si>
  <si>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</si>
  <si>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</si>
  <si>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</si>
  <si>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</si>
  <si>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</si>
  <si>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</si>
  <si>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</si>
  <si>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</si>
  <si>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</si>
  <si>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</si>
  <si>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</si>
  <si>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</si>
  <si>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</si>
  <si>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</si>
  <si>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</si>
  <si>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</si>
  <si>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</si>
  <si>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</si>
  <si>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</si>
  <si>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</si>
  <si>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</si>
  <si>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</si>
  <si>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</si>
  <si>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</si>
  <si>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</si>
  <si>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</si>
  <si>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</si>
  <si>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</si>
  <si>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</si>
  <si>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</si>
  <si>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</si>
  <si>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</si>
  <si>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</si>
  <si>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</si>
  <si>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</si>
  <si>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</si>
  <si>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</si>
  <si>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</si>
  <si>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</si>
  <si>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</si>
  <si>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</si>
  <si>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</si>
  <si>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</si>
  <si>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</si>
  <si>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</si>
  <si>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</si>
  <si>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</si>
  <si>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</si>
  <si>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</si>
  <si>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</si>
  <si>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</si>
  <si>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</si>
  <si>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</si>
  <si>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</si>
  <si>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</si>
  <si>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</si>
  <si>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</si>
  <si>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</si>
  <si>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</si>
  <si>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</si>
  <si>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</si>
  <si>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</si>
  <si>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</si>
  <si>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</si>
  <si>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</si>
  <si>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</si>
  <si>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</si>
  <si>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</si>
  <si>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</si>
  <si>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</si>
  <si>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</si>
  <si>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</si>
  <si>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</si>
  <si>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</si>
  <si>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</si>
  <si>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</si>
  <si>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</si>
  <si>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</si>
  <si>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</si>
  <si>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</si>
  <si>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</si>
  <si>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</si>
  <si>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</si>
  <si>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</si>
  <si>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</si>
  <si>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</si>
  <si>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</si>
  <si>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</si>
  <si>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</si>
  <si>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</si>
  <si>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</si>
  <si>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</si>
  <si>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</si>
  <si>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</si>
  <si>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</si>
  <si>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</si>
  <si>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</si>
  <si>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</si>
  <si>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</si>
  <si>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</si>
  <si>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</si>
  <si>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</si>
  <si>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</si>
  <si>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</si>
  <si>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</si>
  <si>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</si>
  <si>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</si>
  <si>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</si>
  <si>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</si>
  <si>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</si>
  <si>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</si>
  <si>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</si>
  <si>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</si>
  <si>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</si>
  <si>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</si>
  <si>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</si>
  <si>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</si>
  <si>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</si>
  <si>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</si>
  <si>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</si>
  <si>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</si>
  <si>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</si>
  <si>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</si>
  <si>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</si>
  <si>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</si>
  <si>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</si>
  <si>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</si>
  <si>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</si>
  <si>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</si>
  <si>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</si>
  <si>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</si>
  <si>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</si>
  <si>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</si>
  <si>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</si>
  <si>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</si>
  <si>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</si>
  <si>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</si>
  <si>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</si>
  <si>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</si>
  <si>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</si>
  <si>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</si>
  <si>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</si>
  <si>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</si>
  <si>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</si>
  <si>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</si>
  <si>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</si>
  <si>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</si>
  <si>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</si>
  <si>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</si>
  <si>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</si>
  <si>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</si>
  <si>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</si>
  <si>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</si>
  <si>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</si>
  <si>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</si>
  <si>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</si>
  <si>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</si>
  <si>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</si>
  <si>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</si>
  <si>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</si>
  <si>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</si>
  <si>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</si>
  <si>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</si>
  <si>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</si>
  <si>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</si>
  <si>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</si>
  <si>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</si>
  <si>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</si>
  <si>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</si>
  <si>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</si>
  <si>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</si>
  <si>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</si>
  <si>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</si>
  <si>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</si>
  <si>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</si>
  <si>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</si>
  <si>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</si>
  <si>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</si>
  <si>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</si>
  <si>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</si>
  <si>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</si>
  <si>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</si>
  <si>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</si>
  <si>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</si>
  <si>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</si>
  <si>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</si>
  <si>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</si>
  <si>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</si>
  <si>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</si>
  <si>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</si>
  <si>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</si>
  <si>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</si>
  <si>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</si>
  <si>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</si>
  <si>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</si>
  <si>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</si>
  <si>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</si>
  <si>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</si>
  <si>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</si>
  <si>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</si>
  <si>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</si>
  <si>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</si>
  <si>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</si>
  <si>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</si>
  <si>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</si>
  <si>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</si>
  <si>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</si>
  <si>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</si>
  <si>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</si>
  <si>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</si>
  <si>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</si>
  <si>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</si>
  <si>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</si>
  <si>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</si>
  <si>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</si>
  <si>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</si>
  <si>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</si>
  <si>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</si>
  <si>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</si>
  <si>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</si>
  <si>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</si>
  <si>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</si>
  <si>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</si>
  <si>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</si>
  <si>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</si>
  <si>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</si>
  <si>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</si>
  <si>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</si>
  <si>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</si>
  <si>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</si>
  <si>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</si>
  <si>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</si>
  <si>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</si>
  <si>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</si>
  <si>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</si>
  <si>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</si>
  <si>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</si>
  <si>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</si>
  <si>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</si>
  <si>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</si>
  <si>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</si>
  <si>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</si>
  <si>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</si>
  <si>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</si>
  <si>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</si>
  <si>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</si>
  <si>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</si>
  <si>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</si>
  <si>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</si>
  <si>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</si>
  <si>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</si>
  <si>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</si>
  <si>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</si>
  <si>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</si>
  <si>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</si>
  <si>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</si>
  <si>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</si>
  <si>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</si>
  <si>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</si>
  <si>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</si>
  <si>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</si>
  <si>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</si>
  <si>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</si>
  <si>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</si>
  <si>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</si>
  <si>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</si>
  <si>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</si>
  <si>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</si>
  <si>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</si>
  <si>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</si>
  <si>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</si>
  <si>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</si>
  <si>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</si>
  <si>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</si>
  <si>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</si>
  <si>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</si>
  <si>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</si>
  <si>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</si>
  <si>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</si>
  <si>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</si>
  <si>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</si>
  <si>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</si>
  <si>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</si>
  <si>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</si>
  <si>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</si>
  <si>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</si>
  <si>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</si>
  <si>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</si>
  <si>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</si>
  <si>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</si>
  <si>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</si>
  <si>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</si>
  <si>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</si>
  <si>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</si>
  <si>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</si>
  <si>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</si>
  <si>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</si>
  <si>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</si>
  <si>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</si>
  <si>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</si>
  <si>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</si>
  <si>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</si>
  <si>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</si>
  <si>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</si>
  <si>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</si>
  <si>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</si>
  <si>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</si>
  <si>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</si>
  <si>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</si>
  <si>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</si>
  <si>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</si>
  <si>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</si>
  <si>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</si>
  <si>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</si>
  <si>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</si>
  <si>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</si>
  <si>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</si>
  <si>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</si>
  <si>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</si>
  <si>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</si>
  <si>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</si>
  <si>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</si>
  <si>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</si>
  <si>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</si>
  <si>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</si>
  <si>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</si>
  <si>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</si>
  <si>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</si>
  <si>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</si>
  <si>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</si>
  <si>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</si>
  <si>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</si>
  <si>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</si>
  <si>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</si>
  <si>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</si>
  <si>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</si>
  <si>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</si>
  <si>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</si>
  <si>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</si>
  <si>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</si>
  <si>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</si>
  <si>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</si>
  <si>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</si>
  <si>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</si>
  <si>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</si>
  <si>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</si>
  <si>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</si>
  <si>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</si>
  <si>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</si>
  <si>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</si>
  <si>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</si>
  <si>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</si>
  <si>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</si>
  <si>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</si>
  <si>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</si>
  <si>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</si>
  <si>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</si>
  <si>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</si>
  <si>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</si>
  <si>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</si>
  <si>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</si>
  <si>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</si>
  <si>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</si>
  <si>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</si>
  <si>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</si>
  <si>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</si>
  <si>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</si>
  <si>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</si>
  <si>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</si>
  <si>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</si>
  <si>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</si>
  <si>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</si>
  <si>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</si>
  <si>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</si>
  <si>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</si>
  <si>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</si>
  <si>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</si>
  <si>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</si>
  <si>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</si>
  <si>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</si>
  <si>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</si>
  <si>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</si>
  <si>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</si>
  <si>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</si>
  <si>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</si>
  <si>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</si>
  <si>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</si>
  <si>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</si>
  <si>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</si>
  <si>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</si>
  <si>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</si>
  <si>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</si>
  <si>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</si>
  <si>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</si>
  <si>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</si>
  <si>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</si>
  <si>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</si>
  <si>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</si>
  <si>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</si>
  <si>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</si>
  <si>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</si>
  <si>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</si>
  <si>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</si>
  <si>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</si>
  <si>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</si>
  <si>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</si>
  <si>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</si>
  <si>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</si>
  <si>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</si>
  <si>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</si>
  <si>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</si>
  <si>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</si>
  <si>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</si>
  <si>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</si>
  <si>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</si>
  <si>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</si>
  <si>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</si>
  <si>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</si>
  <si>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</si>
  <si>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</si>
  <si>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</si>
  <si>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</si>
  <si>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</si>
  <si>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</si>
  <si>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</si>
  <si>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</si>
  <si>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</si>
  <si>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</si>
  <si>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</si>
  <si>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</si>
  <si>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</si>
  <si>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</si>
  <si>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</si>
  <si>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</si>
  <si>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</si>
  <si>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</si>
  <si>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</si>
  <si>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</si>
  <si>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</si>
  <si>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</si>
  <si>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</si>
  <si>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</si>
  <si>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</si>
  <si>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</si>
  <si>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</si>
  <si>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</si>
  <si>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</si>
  <si>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</si>
  <si>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</si>
  <si>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</si>
  <si>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</si>
  <si>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</si>
  <si>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</si>
  <si>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</si>
  <si>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</si>
  <si>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</si>
  <si>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</si>
  <si>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</si>
  <si>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</si>
  <si>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</si>
  <si>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</si>
  <si>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</si>
  <si>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</si>
  <si>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</si>
  <si>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</si>
  <si>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</si>
  <si>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</si>
  <si>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</si>
  <si>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</si>
  <si>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</si>
  <si>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</si>
  <si>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</si>
  <si>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</si>
  <si>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</si>
  <si>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</si>
  <si>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</si>
  <si>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</si>
  <si>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</si>
  <si>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</si>
  <si>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</si>
  <si>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</si>
  <si>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</si>
  <si>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</si>
  <si>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</si>
  <si>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</si>
  <si>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</si>
  <si>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</si>
  <si>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</si>
  <si>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</si>
  <si>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</si>
  <si>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</si>
  <si>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</si>
  <si>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</si>
  <si>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</si>
  <si>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</si>
  <si>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</si>
  <si>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</si>
  <si>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</si>
  <si>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</si>
  <si>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</si>
  <si>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</si>
  <si>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</si>
  <si>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</si>
  <si>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</si>
  <si>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</si>
  <si>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</si>
  <si>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</si>
  <si>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</si>
  <si>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</si>
  <si>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</si>
  <si>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</si>
  <si>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</si>
  <si>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</si>
  <si>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</si>
  <si>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</si>
  <si>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</si>
  <si>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</si>
  <si>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</si>
  <si>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</si>
  <si>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</si>
  <si>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</si>
  <si>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</si>
  <si>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</si>
  <si>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</si>
  <si>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</si>
  <si>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</si>
  <si>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</si>
  <si>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</si>
  <si>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</si>
  <si>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</si>
  <si>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</si>
  <si>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</si>
  <si>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</si>
  <si>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</si>
  <si>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</si>
  <si>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</si>
  <si>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</si>
  <si>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</si>
  <si>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</si>
  <si>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</si>
  <si>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</si>
  <si>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</si>
  <si>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</si>
  <si>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</si>
  <si>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</si>
  <si>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</si>
  <si>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</si>
  <si>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</si>
  <si>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</si>
  <si>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</si>
  <si>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</si>
  <si>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</si>
  <si>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</si>
  <si>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</si>
  <si>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</si>
  <si>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</si>
  <si>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</si>
  <si>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</si>
  <si>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</si>
  <si>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</si>
  <si>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</si>
  <si>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</si>
  <si>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</si>
  <si>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</si>
  <si>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</si>
  <si>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</si>
  <si>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</si>
  <si>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</si>
  <si>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</si>
  <si>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</si>
  <si>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</si>
  <si>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</si>
  <si>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</si>
  <si>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</si>
  <si>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</si>
  <si>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</si>
  <si>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</si>
  <si>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</si>
  <si>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</si>
  <si>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</si>
  <si>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</si>
  <si>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</si>
  <si>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</si>
  <si>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</si>
  <si>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</si>
  <si>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</si>
  <si>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</si>
  <si>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</si>
  <si>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</si>
  <si>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</si>
  <si>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</si>
  <si>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</si>
  <si>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</si>
  <si>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</si>
  <si>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</si>
  <si>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</si>
  <si>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</si>
  <si>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</si>
  <si>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</si>
  <si>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</si>
  <si>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</si>
  <si>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</si>
  <si>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</si>
  <si>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</si>
  <si>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</si>
  <si>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</si>
  <si>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</si>
  <si>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</si>
  <si>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</si>
  <si>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</si>
  <si>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</si>
  <si>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</si>
  <si>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</si>
  <si>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</si>
  <si>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</si>
  <si>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</si>
  <si>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</si>
  <si>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</si>
  <si>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</si>
  <si>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</si>
  <si>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</si>
  <si>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</si>
  <si>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</si>
  <si>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</si>
  <si>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</si>
  <si>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</si>
  <si>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</si>
  <si>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</si>
  <si>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</si>
  <si>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</si>
  <si>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</si>
  <si>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</si>
  <si>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</si>
  <si>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</si>
  <si>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</si>
  <si>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</si>
  <si>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</si>
  <si>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</si>
  <si>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</si>
  <si>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</si>
  <si>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</si>
  <si>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</si>
  <si>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</si>
  <si>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</si>
  <si>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</si>
  <si>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</si>
  <si>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</si>
  <si>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</si>
  <si>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</si>
  <si>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</si>
  <si>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</si>
  <si>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</si>
  <si>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</si>
  <si>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</si>
  <si>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</si>
  <si>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</si>
  <si>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</si>
  <si>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</si>
  <si>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</si>
  <si>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</si>
  <si>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</si>
  <si>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</si>
  <si>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</si>
  <si>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</si>
  <si>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</si>
  <si>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</si>
  <si>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</si>
  <si>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</si>
  <si>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</si>
  <si>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</si>
  <si>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</si>
  <si>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</si>
  <si>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</si>
  <si>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</si>
  <si>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</si>
  <si>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</si>
  <si>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</si>
  <si>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</si>
  <si>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</si>
  <si>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</si>
  <si>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</si>
  <si>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</si>
  <si>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</si>
  <si>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</si>
  <si>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</si>
  <si>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</si>
  <si>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</si>
  <si>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</si>
  <si>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</si>
  <si>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</si>
  <si>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</si>
  <si>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</si>
  <si>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</si>
  <si>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</si>
  <si>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</si>
  <si>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</si>
  <si>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</si>
  <si>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</si>
  <si>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</si>
  <si>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</si>
  <si>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</si>
  <si>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</si>
  <si>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</si>
  <si>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</si>
  <si>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</si>
  <si>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</si>
  <si>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</si>
  <si>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</si>
  <si>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</si>
  <si>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</si>
  <si>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</si>
  <si>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</si>
  <si>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</si>
  <si>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</si>
  <si>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</si>
  <si>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</si>
  <si>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</si>
  <si>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</si>
  <si>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</si>
  <si>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</si>
  <si>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</si>
  <si>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</si>
  <si>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</si>
  <si>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</si>
  <si>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</si>
  <si>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</si>
  <si>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</si>
  <si>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</si>
  <si>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</si>
  <si>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</si>
  <si>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</si>
  <si>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</si>
  <si>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</si>
  <si>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</si>
  <si>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</si>
  <si>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</si>
  <si>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</si>
  <si>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</si>
  <si>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</si>
  <si>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</si>
  <si>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</si>
  <si>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</si>
  <si>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</si>
  <si>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</si>
  <si>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</si>
  <si>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</si>
  <si>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</si>
  <si>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</si>
  <si>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</si>
  <si>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</si>
  <si>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</si>
  <si>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</si>
  <si>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</si>
  <si>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</si>
  <si>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</si>
  <si>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</si>
  <si>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</si>
  <si>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</si>
  <si>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</si>
  <si>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</si>
  <si>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</si>
  <si>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</si>
  <si>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</si>
  <si>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</si>
  <si>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</si>
  <si>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</si>
  <si>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</si>
  <si>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</si>
  <si>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</si>
  <si>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</si>
  <si>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</si>
  <si>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</si>
  <si>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</si>
  <si>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</si>
  <si>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</si>
  <si>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</si>
  <si>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</si>
  <si>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</si>
  <si>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</si>
  <si>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</si>
  <si>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</si>
  <si>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</si>
  <si>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</si>
  <si>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</si>
  <si>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</si>
  <si>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</si>
  <si>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</si>
  <si>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</si>
  <si>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</si>
  <si>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</si>
  <si>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</si>
  <si>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</si>
  <si>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</si>
  <si>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</si>
  <si>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</si>
  <si>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</si>
  <si>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</si>
  <si>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</si>
  <si>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</si>
  <si>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</si>
  <si>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</si>
  <si>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</si>
  <si>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</si>
  <si>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</si>
  <si>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</si>
  <si>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</si>
  <si>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</si>
  <si>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</si>
  <si>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</si>
  <si>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</si>
  <si>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</si>
  <si>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</si>
  <si>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</si>
  <si>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</si>
  <si>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</si>
  <si>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</si>
  <si>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</si>
  <si>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</si>
  <si>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</si>
  <si>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</si>
  <si>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</si>
  <si>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</si>
  <si>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</si>
  <si>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</si>
  <si>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</si>
  <si>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</si>
  <si>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</si>
  <si>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</si>
  <si>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</si>
  <si>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</si>
  <si>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</si>
  <si>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</si>
  <si>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</si>
  <si>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</si>
  <si>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</si>
  <si>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</si>
  <si>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</si>
  <si>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</si>
  <si>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</si>
  <si>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</si>
  <si>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</si>
  <si>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</si>
  <si>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</si>
  <si>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</si>
  <si>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</si>
  <si>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</si>
  <si>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</si>
  <si>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</si>
  <si>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</si>
  <si>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</si>
  <si>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</si>
  <si>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</si>
  <si>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</si>
  <si>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</si>
  <si>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</si>
  <si>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</si>
  <si>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</si>
  <si>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</si>
  <si>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</si>
  <si>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</si>
  <si>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</si>
  <si>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</si>
  <si>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</si>
  <si>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</si>
  <si>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</si>
  <si>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</si>
  <si>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</si>
  <si>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</si>
  <si>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</si>
  <si>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</si>
  <si>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</si>
  <si>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</si>
  <si>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</si>
  <si>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</si>
  <si>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</si>
  <si>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</si>
  <si>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</si>
  <si>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</si>
  <si>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</si>
  <si>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</si>
  <si>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</si>
  <si>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</si>
  <si>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</si>
  <si>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</si>
  <si>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</si>
  <si>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</si>
  <si>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</si>
  <si>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</si>
  <si>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</si>
  <si>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</si>
  <si>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</si>
  <si>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</si>
  <si>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</si>
  <si>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</si>
  <si>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</si>
  <si>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</si>
  <si>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</si>
  <si>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</si>
  <si>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</si>
  <si>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</si>
  <si>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</si>
  <si>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</si>
  <si>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</si>
  <si>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</si>
  <si>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</si>
  <si>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</si>
  <si>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</si>
  <si>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</si>
  <si>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</si>
  <si>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</si>
  <si>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</si>
  <si>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</si>
  <si>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</si>
  <si>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</si>
  <si>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</si>
  <si>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</si>
  <si>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</si>
  <si>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</si>
  <si>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</si>
  <si>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</si>
  <si>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</si>
  <si>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</si>
  <si>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</si>
  <si>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</si>
  <si>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</si>
  <si>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</si>
  <si>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</si>
  <si>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</si>
  <si>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</si>
  <si>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</si>
  <si>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</si>
  <si>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</si>
  <si>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</si>
  <si>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</si>
  <si>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</si>
  <si>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</si>
  <si>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</si>
  <si>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</si>
  <si>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</si>
  <si>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</si>
  <si>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</si>
  <si>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</si>
  <si>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</si>
  <si>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</si>
  <si>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</si>
  <si>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</si>
  <si>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</si>
  <si>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</si>
  <si>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</si>
  <si>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</si>
  <si>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</si>
  <si>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</si>
  <si>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</si>
  <si>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</si>
  <si>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</si>
  <si>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</si>
  <si>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</si>
  <si>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</si>
  <si>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</si>
  <si>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</si>
  <si>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</si>
  <si>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</si>
  <si>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</si>
  <si>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</si>
  <si>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</si>
  <si>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</si>
  <si>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</si>
  <si>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</si>
  <si>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</si>
  <si>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</si>
  <si>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</si>
  <si>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</si>
  <si>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</si>
  <si>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</si>
  <si>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</si>
  <si>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</si>
  <si>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</si>
  <si>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</si>
  <si>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</si>
  <si>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</si>
  <si>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</si>
  <si>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</si>
  <si>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</si>
  <si>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</si>
  <si>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</si>
  <si>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</si>
  <si>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</si>
  <si>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</si>
  <si>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</si>
  <si>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</si>
  <si>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</si>
  <si>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</si>
  <si>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</si>
  <si>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</si>
  <si>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</si>
  <si>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</si>
  <si>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</si>
  <si>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</si>
  <si>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</si>
  <si>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</si>
  <si>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</si>
  <si>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</si>
  <si>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</si>
  <si>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</si>
  <si>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</si>
  <si>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</si>
  <si>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</si>
  <si>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</si>
  <si>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</si>
  <si>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</si>
  <si>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</si>
  <si>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</si>
  <si>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</si>
  <si>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</si>
  <si>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</si>
  <si>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</si>
  <si>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</si>
  <si>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</si>
  <si>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</si>
  <si>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</si>
  <si>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</si>
  <si>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</si>
  <si>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</si>
  <si>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</si>
  <si>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</si>
  <si>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</si>
  <si>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</si>
  <si>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</si>
  <si>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</si>
  <si>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</si>
  <si>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</si>
  <si>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</si>
  <si>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</si>
  <si>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</si>
  <si>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</si>
  <si>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</si>
  <si>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</si>
  <si>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</si>
  <si>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</si>
  <si>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</si>
  <si>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</si>
  <si>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</si>
  <si>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</si>
  <si>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</si>
  <si>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</si>
  <si>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</si>
  <si>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</si>
  <si>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</si>
  <si>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</si>
  <si>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</si>
  <si>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</si>
  <si>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</si>
  <si>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</si>
  <si>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</si>
  <si>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</si>
  <si>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</si>
  <si>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</si>
  <si>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</si>
  <si>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</si>
  <si>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</si>
  <si>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</si>
  <si>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</si>
  <si>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</si>
  <si>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</si>
  <si>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</si>
  <si>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</si>
  <si>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</si>
  <si>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</si>
  <si>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</si>
  <si>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</si>
  <si>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</si>
  <si>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</si>
  <si>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</si>
  <si>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</si>
  <si>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</si>
  <si>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</si>
  <si>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</si>
  <si>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</si>
  <si>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</si>
  <si>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</si>
  <si>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</si>
  <si>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</si>
  <si>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</si>
  <si>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</si>
  <si>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</si>
  <si>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</si>
  <si>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</si>
  <si>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</si>
  <si>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</si>
  <si>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</si>
  <si>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</si>
  <si>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</si>
  <si>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</si>
  <si>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</si>
  <si>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</si>
  <si>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</si>
  <si>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</si>
  <si>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</si>
  <si>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</si>
  <si>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</si>
  <si>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</si>
  <si>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</si>
  <si>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</si>
  <si>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</si>
  <si>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</si>
  <si>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</si>
  <si>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</si>
  <si>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</si>
  <si>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</si>
  <si>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</si>
  <si>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</si>
  <si>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</si>
  <si>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</si>
  <si>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</si>
  <si>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</si>
  <si>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</si>
  <si>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</si>
  <si>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</si>
  <si>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</si>
  <si>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</si>
  <si>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</si>
  <si>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</si>
  <si>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</si>
  <si>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</si>
  <si>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</si>
  <si>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</si>
  <si>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</si>
  <si>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</si>
  <si>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</si>
  <si>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</si>
  <si>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</si>
  <si>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</si>
  <si>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</si>
  <si>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</si>
  <si>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</si>
  <si>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</si>
  <si>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</si>
  <si>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</si>
  <si>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</si>
  <si>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</si>
  <si>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</si>
  <si>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</si>
  <si>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</si>
  <si>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</si>
  <si>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</si>
  <si>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</si>
  <si>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</si>
  <si>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</si>
  <si>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</si>
  <si>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</si>
  <si>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</si>
  <si>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</si>
  <si>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</si>
  <si>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</si>
  <si>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</si>
  <si>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</si>
  <si>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</si>
  <si>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</si>
  <si>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</si>
  <si>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</si>
  <si>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</si>
  <si>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</si>
  <si>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</si>
  <si>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</si>
  <si>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</si>
  <si>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</si>
  <si>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</si>
  <si>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</si>
  <si>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</si>
  <si>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</si>
  <si>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</si>
  <si>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</si>
  <si>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</si>
  <si>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</si>
  <si>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</si>
  <si>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</si>
  <si>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</si>
  <si>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</si>
  <si>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</si>
  <si>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</si>
  <si>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</si>
  <si>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</si>
  <si>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</si>
  <si>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</si>
  <si>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</si>
  <si>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</si>
  <si>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</si>
  <si>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</si>
  <si>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</si>
  <si>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</si>
  <si>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</si>
  <si>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</si>
  <si>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</si>
  <si>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</si>
  <si>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</si>
  <si>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</si>
  <si>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</si>
  <si>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</si>
  <si>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</si>
  <si>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</si>
  <si>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</si>
  <si>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</si>
  <si>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</si>
  <si>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</si>
  <si>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</si>
  <si>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</si>
  <si>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</si>
  <si>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</si>
  <si>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</si>
  <si>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</si>
  <si>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</si>
  <si>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</si>
  <si>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</si>
  <si>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</si>
  <si>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</si>
  <si>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</si>
  <si>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</si>
  <si>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</si>
  <si>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</si>
  <si>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</si>
  <si>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</si>
  <si>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</si>
  <si>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</si>
  <si>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</si>
  <si>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</si>
  <si>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</si>
  <si>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</si>
  <si>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</si>
  <si>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</si>
  <si>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</si>
  <si>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</si>
  <si>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</si>
  <si>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</si>
  <si>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</si>
  <si>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</si>
  <si>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</si>
  <si>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</si>
  <si>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</si>
  <si>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</si>
  <si>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</si>
  <si>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</si>
  <si>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</si>
  <si>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</si>
  <si>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</si>
  <si>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</si>
  <si>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</si>
  <si>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</si>
  <si>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</si>
  <si>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</si>
  <si>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</si>
  <si>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</si>
  <si>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</si>
  <si>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</si>
  <si>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</si>
  <si>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</si>
  <si>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</si>
  <si>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</si>
  <si>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</si>
  <si>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</si>
  <si>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</si>
  <si>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</si>
  <si>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</si>
  <si>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</si>
  <si>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</si>
  <si>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</si>
  <si>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</si>
  <si>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</si>
  <si>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</si>
  <si>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</si>
  <si>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</si>
  <si>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</si>
  <si>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</si>
  <si>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</si>
  <si>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</si>
  <si>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</si>
  <si>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</si>
  <si>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</si>
  <si>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</si>
  <si>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</si>
  <si>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</si>
  <si>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</si>
  <si>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</si>
  <si>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</si>
  <si>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</si>
  <si>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</si>
  <si>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</si>
  <si>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</si>
  <si>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</si>
  <si>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</si>
  <si>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</si>
  <si>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</si>
  <si>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</si>
  <si>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</si>
  <si>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</si>
  <si>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</si>
  <si>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</si>
  <si>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</si>
  <si>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</si>
  <si>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</si>
  <si>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</si>
  <si>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</si>
  <si>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</si>
  <si>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</si>
  <si>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</si>
  <si>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</si>
  <si>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</si>
  <si>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</si>
  <si>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</si>
  <si>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</si>
  <si>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</si>
  <si>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</si>
  <si>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</si>
  <si>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</si>
  <si>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</si>
  <si>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</si>
  <si>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</si>
  <si>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</si>
  <si>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</si>
  <si>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</si>
  <si>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</si>
  <si>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</si>
  <si>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</si>
  <si>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</si>
  <si>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</si>
  <si>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</si>
  <si>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</si>
  <si>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</si>
  <si>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</si>
  <si>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</si>
  <si>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</si>
  <si>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</si>
  <si>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</si>
  <si>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</si>
  <si>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</si>
  <si>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</si>
  <si>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</si>
  <si>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</si>
  <si>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</si>
  <si>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</si>
  <si>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</si>
  <si>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</si>
  <si>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</si>
  <si>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</si>
  <si>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</si>
  <si>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</si>
  <si>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</si>
  <si>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</si>
  <si>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</si>
  <si>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</si>
  <si>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</si>
  <si>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</si>
  <si>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</si>
  <si>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</si>
  <si>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</si>
  <si>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</si>
  <si>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</si>
  <si>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</si>
  <si>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</si>
  <si>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</si>
  <si>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</si>
  <si>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</si>
  <si>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</si>
  <si>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</si>
  <si>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</si>
  <si>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</si>
  <si>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</si>
  <si>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</si>
  <si>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</si>
  <si>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</si>
  <si>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</si>
  <si>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</si>
  <si>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</si>
  <si>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</si>
  <si>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</si>
  <si>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</si>
  <si>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</si>
  <si>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</si>
  <si>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</si>
  <si>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</si>
  <si>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</si>
  <si>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</si>
  <si>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</si>
  <si>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</si>
  <si>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</si>
  <si>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</si>
  <si>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</si>
  <si>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</si>
  <si>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</si>
  <si>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</si>
  <si>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</si>
  <si>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</si>
  <si>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</si>
  <si>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</si>
  <si>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</si>
  <si>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</si>
  <si>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</si>
  <si>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</si>
  <si>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</si>
  <si>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</si>
  <si>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</si>
  <si>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</si>
  <si>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</si>
  <si>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</si>
  <si>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</si>
  <si>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</si>
  <si>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</si>
  <si>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</si>
  <si>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</si>
  <si>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</si>
  <si>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</si>
  <si>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</si>
  <si>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</si>
  <si>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</si>
  <si>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</si>
  <si>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</si>
  <si>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</si>
  <si>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</si>
  <si>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</si>
  <si>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</si>
  <si>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</si>
  <si>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</si>
  <si>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</si>
  <si>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</si>
  <si>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</si>
  <si>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</si>
  <si>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</si>
  <si>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</si>
  <si>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</si>
  <si>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</si>
  <si>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</si>
  <si>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</si>
  <si>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</si>
  <si>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</si>
  <si>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</si>
  <si>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</si>
  <si>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</si>
  <si>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</si>
  <si>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</si>
  <si>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</si>
  <si>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</si>
  <si>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</si>
  <si>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</si>
  <si>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</si>
  <si>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</si>
  <si>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</si>
  <si>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</si>
  <si>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</si>
  <si>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</si>
  <si>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</si>
  <si>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</si>
  <si>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</si>
  <si>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</si>
  <si>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</si>
  <si>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</si>
  <si>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</si>
  <si>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</si>
  <si>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</si>
  <si>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</si>
  <si>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</si>
  <si>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</si>
  <si>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</si>
  <si>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</si>
  <si>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</si>
  <si>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</si>
  <si>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</si>
  <si>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</si>
  <si>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</si>
  <si>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</si>
  <si>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</si>
  <si>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</si>
  <si>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</si>
  <si>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</si>
  <si>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</si>
  <si>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</si>
  <si>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</si>
  <si>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</si>
  <si>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</si>
  <si>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</si>
  <si>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</si>
  <si>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</si>
  <si>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</si>
  <si>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</si>
  <si>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</si>
  <si>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</si>
  <si>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</si>
  <si>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</si>
  <si>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</si>
  <si>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</si>
  <si>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</si>
  <si>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</si>
  <si>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</si>
  <si>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</si>
  <si>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</si>
  <si>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</si>
  <si>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</si>
  <si>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</si>
  <si>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</si>
  <si>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</si>
  <si>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</si>
  <si>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</si>
  <si>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</si>
  <si>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</si>
  <si>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</si>
  <si>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</si>
  <si>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</si>
  <si>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</si>
  <si>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</si>
  <si>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</si>
  <si>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</si>
  <si>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</si>
  <si>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</si>
  <si>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</si>
  <si>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</si>
  <si>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</si>
  <si>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</si>
  <si>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</si>
  <si>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</si>
  <si>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</si>
  <si>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</si>
  <si>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</si>
  <si>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</si>
  <si>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</si>
  <si>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</si>
  <si>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</si>
  <si>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</si>
  <si>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</si>
  <si>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</si>
  <si>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</si>
  <si>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</si>
  <si>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</si>
  <si>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</si>
  <si>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</si>
  <si>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</si>
  <si>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</si>
  <si>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</si>
  <si>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</si>
  <si>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</si>
  <si>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</si>
  <si>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</si>
  <si>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</si>
  <si>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</si>
  <si>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</si>
  <si>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</si>
  <si>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</si>
  <si>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</si>
  <si>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</si>
  <si>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</si>
  <si>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</si>
  <si>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</si>
  <si>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</si>
  <si>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</si>
  <si>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</si>
  <si>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</si>
  <si>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</si>
  <si>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</si>
  <si>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</si>
  <si>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</si>
  <si>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</si>
  <si>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</si>
  <si>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</si>
  <si>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</si>
  <si>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</si>
  <si>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</si>
  <si>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</si>
  <si>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</si>
  <si>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</si>
  <si>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</si>
  <si>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</si>
  <si>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</si>
  <si>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</si>
  <si>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</si>
  <si>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</si>
  <si>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</si>
  <si>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</si>
  <si>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</si>
  <si>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</si>
  <si>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</si>
  <si>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</si>
  <si>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</si>
  <si>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</si>
  <si>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</si>
  <si>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</si>
  <si>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</si>
  <si>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</si>
  <si>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</si>
  <si>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</si>
  <si>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</si>
  <si>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</si>
  <si>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</si>
  <si>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</si>
  <si>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</si>
  <si>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</si>
  <si>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</si>
  <si>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</si>
  <si>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</si>
  <si>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</si>
  <si>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</si>
  <si>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</si>
  <si>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</si>
  <si>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</si>
  <si>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</si>
  <si>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</si>
  <si>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</si>
  <si>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</si>
  <si>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</si>
  <si>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</si>
  <si>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</si>
  <si>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</si>
  <si>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</si>
  <si>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</si>
  <si>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</si>
  <si>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</si>
  <si>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</si>
  <si>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</si>
  <si>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</si>
  <si>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</si>
  <si>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</si>
  <si>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</si>
  <si>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</si>
  <si>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</si>
  <si>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</si>
  <si>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</si>
  <si>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</si>
  <si>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</si>
  <si>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</si>
  <si>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</si>
  <si>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</si>
  <si>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</si>
  <si>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</si>
  <si>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</si>
  <si>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</si>
  <si>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</si>
  <si>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</si>
  <si>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</si>
  <si>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</si>
  <si>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</si>
  <si>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</si>
  <si>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</si>
  <si>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</si>
  <si>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</si>
  <si>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</si>
  <si>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</si>
  <si>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</si>
  <si>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</si>
  <si>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</si>
  <si>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</si>
  <si>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</si>
  <si>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</si>
  <si>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</si>
  <si>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</si>
  <si>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</si>
  <si>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</si>
  <si>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</si>
  <si>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</si>
  <si>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</si>
  <si>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</si>
  <si>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</si>
  <si>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</si>
  <si>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</si>
  <si>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</si>
  <si>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</si>
  <si>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</si>
  <si>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</si>
  <si>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</si>
  <si>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</si>
  <si>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</si>
  <si>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</si>
  <si>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</si>
  <si>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</si>
  <si>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</si>
  <si>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</si>
  <si>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</si>
  <si>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</si>
  <si>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</si>
  <si>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</si>
  <si>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</si>
  <si>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</si>
  <si>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</si>
  <si>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</si>
  <si>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</si>
  <si>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</si>
  <si>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</si>
  <si>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</si>
  <si>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</si>
  <si>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</si>
  <si>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</si>
  <si>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</si>
  <si>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</si>
  <si>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</si>
  <si>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</si>
  <si>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</si>
  <si>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</si>
  <si>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</si>
  <si>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</si>
  <si>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</si>
  <si>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</si>
  <si>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</si>
  <si>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</si>
  <si>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</si>
  <si>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</si>
  <si>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</si>
  <si>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</si>
  <si>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</si>
  <si>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</si>
  <si>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</si>
  <si>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</si>
  <si>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</si>
  <si>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</si>
  <si>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</si>
  <si>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</si>
  <si>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</si>
  <si>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</si>
  <si>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</si>
  <si>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</si>
  <si>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</si>
  <si>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</si>
  <si>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</si>
  <si>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</si>
  <si>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</si>
  <si>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</si>
  <si>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</si>
  <si>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</si>
  <si>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</si>
  <si>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</si>
  <si>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</si>
  <si>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</si>
  <si>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</si>
  <si>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</si>
  <si>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</si>
  <si>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</si>
  <si>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</si>
  <si>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</si>
  <si>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</si>
  <si>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</si>
  <si>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</si>
  <si>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</si>
  <si>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</si>
  <si>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</si>
  <si>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</si>
  <si>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</si>
  <si>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</si>
  <si>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</si>
  <si>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</si>
  <si>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</si>
  <si>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</si>
  <si>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</si>
  <si>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</si>
  <si>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</si>
  <si>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</si>
  <si>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</si>
  <si>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</si>
  <si>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</si>
  <si>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</si>
  <si>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</si>
  <si>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</si>
  <si>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</si>
  <si>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</si>
  <si>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</si>
  <si>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</si>
  <si>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</si>
  <si>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</si>
  <si>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</si>
  <si>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</si>
  <si>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</si>
  <si>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</si>
  <si>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</si>
  <si>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</si>
  <si>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</si>
  <si>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</si>
  <si>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</si>
  <si>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</si>
  <si>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</si>
  <si>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</si>
  <si>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</si>
  <si>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</si>
  <si>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</si>
  <si>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</si>
  <si>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</si>
  <si>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</si>
  <si>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</si>
  <si>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</si>
  <si>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</si>
  <si>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</si>
  <si>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</si>
  <si>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</si>
  <si>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</si>
  <si>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</si>
  <si>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</si>
  <si>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</si>
  <si>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</si>
  <si>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</si>
  <si>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</si>
  <si>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</si>
  <si>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</si>
  <si>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</si>
  <si>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</si>
  <si>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</si>
  <si>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</si>
  <si>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</si>
  <si>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</si>
  <si>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</si>
  <si>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</si>
  <si>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</si>
  <si>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</si>
  <si>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</si>
  <si>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</si>
  <si>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</si>
  <si>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</si>
  <si>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</si>
  <si>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</si>
  <si>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</si>
  <si>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</si>
  <si>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</si>
  <si>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</si>
  <si>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</si>
  <si>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</si>
  <si>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</si>
  <si>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</si>
  <si>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</si>
  <si>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</si>
  <si>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</si>
  <si>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</si>
  <si>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</si>
  <si>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</si>
  <si>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</si>
  <si>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</si>
  <si>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</si>
  <si>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</si>
  <si>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</si>
  <si>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</si>
  <si>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</si>
  <si>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</si>
  <si>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</si>
  <si>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</si>
  <si>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</si>
  <si>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</si>
  <si>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</si>
  <si>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</si>
  <si>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</si>
  <si>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</si>
  <si>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</si>
  <si>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</si>
  <si>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</si>
  <si>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</si>
  <si>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</si>
  <si>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</si>
  <si>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</si>
  <si>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</si>
  <si>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</si>
  <si>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</si>
  <si>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</si>
  <si>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</si>
  <si>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</si>
  <si>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</si>
  <si>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</si>
  <si>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</si>
  <si>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</si>
  <si>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</si>
  <si>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</si>
  <si>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</si>
  <si>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</si>
  <si>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</si>
  <si>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</si>
  <si>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</si>
  <si>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</si>
  <si>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</si>
  <si>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</si>
  <si>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</si>
  <si>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</si>
  <si>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</si>
  <si>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</si>
  <si>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</si>
  <si>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</si>
  <si>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</si>
  <si>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</si>
  <si>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</si>
  <si>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</si>
  <si>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</si>
  <si>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</si>
  <si>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</si>
  <si>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</si>
  <si>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</si>
  <si>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</si>
  <si>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</si>
  <si>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</si>
  <si>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</si>
  <si>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</si>
  <si>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</si>
  <si>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</si>
  <si>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</si>
  <si>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</si>
  <si>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</si>
  <si>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</si>
  <si>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</si>
  <si>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</si>
  <si>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</si>
  <si>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</si>
  <si>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</si>
  <si>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</si>
  <si>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</si>
  <si>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</si>
  <si>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</si>
  <si>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</si>
  <si>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</si>
  <si>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</si>
  <si>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</si>
  <si>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</si>
  <si>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</si>
  <si>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</si>
  <si>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</si>
  <si>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</si>
  <si>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</si>
  <si>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</si>
  <si>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</si>
  <si>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</si>
  <si>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</si>
  <si>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</si>
  <si>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</si>
  <si>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</si>
  <si>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</si>
  <si>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</si>
  <si>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</si>
  <si>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</si>
  <si>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</si>
  <si>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</si>
  <si>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</si>
  <si>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</si>
  <si>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</si>
  <si>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</si>
  <si>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</si>
  <si>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</si>
  <si>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</si>
  <si>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</si>
  <si>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</si>
  <si>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</si>
  <si>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</si>
  <si>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</si>
  <si>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</si>
  <si>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</si>
  <si>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</si>
  <si>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</si>
  <si>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</si>
  <si>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</si>
  <si>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</si>
  <si>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</si>
  <si>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</si>
  <si>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</si>
  <si>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</si>
  <si>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</si>
  <si>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</si>
  <si>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</si>
  <si>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</si>
  <si>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</si>
  <si>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</si>
  <si>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</si>
  <si>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</si>
  <si>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</si>
  <si>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</si>
  <si>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</si>
  <si>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</si>
  <si>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</si>
  <si>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</si>
  <si>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</si>
  <si>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</si>
  <si>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</si>
  <si>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</si>
  <si>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</si>
  <si>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</si>
  <si>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</si>
  <si>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</si>
  <si>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</si>
  <si>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</si>
  <si>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</si>
  <si>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</si>
  <si>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</si>
  <si>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</si>
  <si>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</si>
  <si>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</si>
  <si>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</si>
  <si>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</si>
  <si>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</si>
  <si>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</si>
  <si>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</si>
  <si>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</si>
  <si>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</si>
  <si>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</si>
  <si>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</si>
  <si>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</si>
  <si>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</si>
  <si>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</si>
  <si>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</si>
  <si>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</si>
  <si>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</si>
  <si>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</si>
  <si>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</si>
  <si>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</si>
  <si>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</si>
  <si>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</si>
  <si>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</si>
  <si>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</si>
  <si>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</si>
  <si>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</si>
  <si>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</si>
  <si>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</si>
  <si>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</si>
  <si>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</si>
  <si>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</si>
  <si>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</si>
  <si>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</si>
  <si>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</si>
  <si>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</si>
  <si>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</si>
  <si>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</si>
  <si>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</si>
  <si>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</si>
  <si>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</si>
  <si>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</si>
  <si>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</si>
  <si>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</si>
  <si>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</si>
  <si>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</si>
  <si>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</si>
  <si>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</si>
  <si>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</si>
  <si>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</si>
  <si>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</si>
  <si>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</si>
  <si>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</si>
  <si>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</si>
  <si>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</si>
  <si>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</si>
  <si>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</si>
  <si>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</si>
  <si>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</si>
  <si>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</si>
  <si>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</si>
  <si>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</si>
  <si>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</si>
  <si>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</si>
  <si>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</si>
  <si>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</si>
  <si>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</si>
  <si>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</si>
  <si>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</si>
  <si>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</si>
  <si>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</si>
  <si>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</si>
  <si>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</si>
  <si>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</si>
  <si>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</si>
  <si>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</si>
  <si>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</si>
  <si>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</si>
  <si>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</si>
  <si>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</si>
  <si>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</si>
  <si>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</si>
  <si>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</si>
  <si>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</si>
  <si>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</si>
  <si>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</si>
  <si>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</si>
  <si>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</si>
  <si>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</si>
  <si>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</si>
  <si>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</si>
  <si>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</si>
  <si>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</si>
  <si>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</si>
  <si>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</si>
  <si>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</si>
  <si>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</si>
  <si>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</si>
  <si>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</si>
  <si>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</si>
  <si>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</si>
  <si>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</si>
  <si>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</si>
  <si>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</si>
  <si>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</si>
  <si>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</si>
  <si>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</si>
  <si>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</si>
  <si>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</si>
  <si>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</si>
  <si>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</si>
  <si>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</si>
  <si>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</si>
  <si>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</si>
  <si>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</si>
  <si>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</si>
  <si>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</si>
  <si>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</si>
  <si>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</si>
  <si>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</si>
  <si>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</si>
  <si>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</si>
  <si>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</si>
  <si>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</si>
  <si>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</si>
  <si>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</si>
  <si>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</si>
  <si>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</si>
  <si>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</si>
  <si>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</si>
  <si>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</si>
  <si>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</si>
  <si>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</si>
  <si>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</si>
  <si>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</si>
  <si>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</si>
  <si>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</si>
  <si>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</si>
  <si>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</si>
  <si>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</si>
  <si>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</si>
  <si>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</si>
  <si>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</si>
  <si>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</si>
  <si>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</si>
  <si>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</si>
  <si>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</si>
  <si>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</si>
  <si>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</si>
  <si>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</si>
  <si>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</si>
  <si>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</si>
  <si>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</si>
  <si>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</si>
  <si>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</si>
  <si>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</si>
  <si>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</si>
  <si>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</si>
  <si>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</si>
  <si>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</si>
  <si>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</si>
  <si>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</si>
  <si>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</si>
  <si>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</si>
  <si>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</si>
  <si>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</si>
  <si>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</si>
  <si>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</si>
  <si>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</si>
  <si>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</si>
  <si>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</si>
  <si>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</si>
  <si>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</si>
  <si>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</si>
  <si>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</si>
  <si>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</si>
  <si>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</si>
  <si>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</si>
  <si>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</si>
  <si>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</si>
  <si>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</si>
  <si>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</si>
  <si>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</si>
  <si>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</si>
  <si>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</si>
  <si>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</si>
  <si>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</si>
  <si>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</si>
  <si>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</si>
  <si>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</si>
  <si>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</si>
  <si>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</si>
  <si>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</si>
  <si>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</si>
  <si>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</si>
  <si>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</si>
  <si>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</si>
  <si>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</si>
  <si>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</si>
  <si>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</si>
  <si>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</si>
  <si>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</si>
  <si>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</si>
  <si>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</si>
  <si>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</si>
  <si>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</si>
  <si>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</si>
  <si>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</si>
  <si>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</si>
  <si>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</si>
  <si>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</si>
  <si>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</si>
  <si>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</si>
  <si>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</si>
  <si>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</si>
  <si>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</si>
  <si>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</si>
  <si>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</si>
  <si>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</si>
  <si>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</si>
  <si>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</si>
  <si>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</si>
  <si>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</si>
  <si>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</si>
  <si>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</si>
  <si>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</si>
  <si>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</si>
  <si>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</si>
  <si>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</si>
  <si>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</si>
  <si>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</si>
  <si>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</si>
  <si>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</si>
  <si>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</si>
  <si>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</si>
  <si>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</si>
  <si>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</si>
  <si>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</si>
  <si>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</si>
  <si>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</si>
  <si>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</si>
  <si>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</si>
  <si>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</si>
  <si>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</si>
  <si>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</si>
  <si>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</si>
  <si>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</si>
  <si>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</si>
  <si>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</si>
  <si>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</si>
  <si>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</si>
  <si>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</si>
  <si>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</si>
  <si>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</si>
  <si>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</si>
  <si>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</si>
  <si>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</si>
  <si>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</si>
  <si>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</si>
  <si>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</si>
  <si>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</si>
  <si>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</si>
  <si>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</si>
  <si>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</si>
  <si>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</si>
  <si>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</si>
  <si>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</si>
  <si>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</si>
  <si>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</si>
  <si>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</si>
  <si>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</si>
  <si>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</si>
  <si>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</si>
  <si>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</si>
  <si>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</si>
  <si>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</si>
  <si>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</si>
  <si>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</si>
  <si>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</si>
  <si>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</si>
  <si>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</si>
  <si>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</si>
  <si>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</si>
  <si>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</si>
  <si>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</si>
  <si>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</si>
  <si>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</si>
  <si>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</si>
  <si>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</si>
  <si>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</si>
  <si>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</si>
  <si>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</si>
  <si>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</si>
  <si>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</si>
  <si>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</si>
  <si>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</si>
  <si>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</si>
  <si>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</si>
  <si>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</si>
  <si>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</si>
  <si>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</si>
  <si>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</si>
  <si>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</si>
  <si>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</si>
  <si>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</si>
  <si>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</si>
  <si>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</si>
  <si>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</si>
  <si>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</si>
  <si>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</si>
  <si>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</si>
  <si>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</si>
  <si>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</si>
  <si>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</si>
  <si>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</si>
  <si>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</si>
  <si>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</si>
  <si>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</si>
  <si>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</si>
  <si>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</si>
  <si>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</si>
  <si>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</si>
  <si>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</si>
  <si>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</si>
  <si>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</si>
  <si>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</si>
  <si>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</si>
  <si>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</si>
  <si>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</si>
  <si>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</si>
  <si>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</si>
  <si>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</si>
  <si>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</si>
  <si>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</si>
  <si>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</si>
  <si>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</si>
  <si>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</si>
  <si>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</si>
  <si>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</si>
  <si>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</si>
  <si>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</si>
  <si>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</si>
  <si>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</si>
  <si>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</si>
  <si>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</si>
  <si>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</si>
  <si>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</si>
  <si>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</si>
  <si>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</si>
  <si>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</si>
  <si>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</si>
  <si>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</si>
  <si>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</si>
  <si>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</si>
  <si>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</si>
  <si>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</si>
  <si>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</si>
  <si>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</si>
  <si>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</si>
  <si>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</si>
  <si>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</si>
  <si>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</si>
  <si>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</si>
  <si>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</si>
  <si>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</si>
  <si>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</si>
  <si>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</si>
  <si>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</si>
  <si>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</si>
  <si>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</si>
  <si>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</si>
  <si>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</si>
  <si>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</si>
  <si>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</si>
  <si>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</si>
  <si>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</si>
  <si>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</si>
  <si>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</si>
  <si>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</si>
  <si>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</si>
  <si>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</si>
  <si>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</si>
  <si>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</si>
  <si>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</si>
  <si>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</si>
  <si>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</si>
  <si>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</si>
  <si>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</si>
  <si>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</si>
  <si>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</si>
  <si>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</si>
  <si>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</si>
  <si>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</si>
  <si>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</si>
  <si>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</si>
  <si>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</si>
  <si>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</si>
  <si>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</si>
  <si>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</si>
  <si>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</si>
  <si>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</si>
  <si>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</si>
  <si>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</si>
  <si>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</si>
  <si>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</si>
  <si>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</si>
  <si>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</si>
  <si>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</si>
  <si>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</si>
  <si>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</si>
  <si>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</si>
  <si>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</si>
  <si>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</si>
  <si>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</si>
  <si>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</si>
  <si>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</si>
  <si>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</si>
  <si>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</si>
  <si>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</si>
  <si>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</si>
  <si>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</si>
  <si>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</si>
  <si>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</si>
  <si>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</si>
  <si>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</si>
  <si>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</si>
  <si>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</si>
  <si>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</si>
  <si>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</si>
  <si>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</si>
  <si>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</si>
  <si>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</si>
  <si>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</si>
  <si>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</si>
  <si>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</si>
  <si>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</si>
  <si>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</si>
  <si>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</si>
  <si>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</si>
  <si>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</si>
  <si>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</si>
  <si>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</si>
  <si>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</si>
  <si>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</si>
  <si>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</si>
  <si>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</si>
  <si>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</si>
  <si>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</si>
  <si>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</si>
  <si>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</si>
  <si>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</si>
  <si>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</si>
  <si>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</si>
  <si>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</si>
  <si>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</si>
  <si>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</si>
  <si>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</si>
  <si>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</si>
  <si>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</si>
  <si>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</si>
  <si>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</si>
  <si>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</si>
  <si>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</si>
  <si>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</si>
  <si>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</si>
  <si>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</si>
  <si>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</si>
  <si>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</si>
  <si>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</si>
  <si>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</si>
  <si>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</si>
  <si>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</si>
  <si>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</si>
  <si>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</si>
  <si>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</si>
  <si>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</si>
  <si>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</si>
  <si>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</si>
  <si>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</si>
  <si>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</si>
  <si>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</si>
  <si>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</si>
  <si>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</si>
  <si>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</si>
  <si>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</si>
  <si>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</si>
  <si>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</si>
  <si>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</si>
  <si>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</si>
  <si>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</si>
  <si>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</si>
  <si>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</si>
  <si>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</si>
  <si>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</si>
  <si>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</si>
  <si>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</si>
  <si>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</si>
  <si>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</si>
  <si>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</si>
  <si>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</si>
  <si>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</si>
  <si>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</si>
  <si>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</si>
  <si>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</si>
  <si>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</si>
  <si>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</si>
  <si>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</si>
  <si>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</si>
  <si>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</si>
  <si>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</si>
  <si>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</si>
  <si>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</si>
  <si>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</si>
  <si>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</si>
  <si>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</si>
  <si>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</si>
  <si>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</si>
  <si>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</si>
  <si>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</si>
  <si>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</si>
  <si>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</si>
  <si>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</si>
  <si>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</si>
  <si>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</si>
  <si>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</si>
  <si>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</si>
  <si>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</si>
  <si>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</si>
  <si>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</si>
  <si>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</si>
  <si>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</si>
  <si>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</si>
  <si>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</si>
  <si>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</si>
  <si>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</si>
  <si>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</si>
  <si>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</si>
  <si>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</si>
  <si>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</si>
  <si>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</si>
  <si>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</si>
  <si>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</si>
  <si>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</si>
  <si>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</si>
  <si>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</si>
  <si>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</si>
  <si>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</si>
  <si>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</si>
  <si>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</si>
  <si>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</si>
  <si>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</si>
  <si>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</si>
  <si>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</si>
  <si>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</si>
  <si>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</si>
  <si>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</si>
  <si>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</si>
  <si>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</si>
  <si>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</si>
  <si>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</si>
  <si>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</si>
  <si>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</si>
  <si>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</si>
  <si>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</si>
  <si>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</si>
  <si>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</si>
  <si>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</si>
  <si>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</si>
  <si>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</si>
  <si>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</si>
  <si>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</si>
  <si>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</si>
  <si>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</si>
  <si>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</si>
  <si>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</si>
  <si>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</si>
  <si>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</si>
  <si>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</si>
  <si>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</si>
  <si>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</si>
  <si>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</si>
  <si>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</si>
  <si>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</si>
  <si>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</si>
  <si>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</si>
  <si>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</si>
  <si>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</si>
  <si>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</si>
  <si>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</si>
  <si>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</si>
  <si>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</si>
  <si>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</si>
  <si>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</si>
  <si>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</si>
  <si>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</si>
  <si>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</si>
  <si>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</si>
  <si>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</si>
  <si>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</si>
  <si>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</si>
  <si>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</si>
  <si>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</si>
  <si>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</si>
  <si>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</si>
  <si>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</si>
  <si>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</si>
  <si>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</si>
  <si>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</si>
  <si>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</si>
  <si>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</si>
  <si>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</si>
  <si>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</si>
  <si>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</si>
  <si>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</si>
  <si>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</si>
  <si>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</si>
  <si>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</si>
  <si>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</si>
  <si>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</si>
  <si>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</si>
  <si>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</si>
  <si>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</si>
  <si>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</si>
  <si>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</si>
  <si>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</si>
  <si>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</si>
  <si>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</si>
  <si>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</si>
  <si>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</si>
  <si>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</si>
  <si>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</si>
  <si>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</si>
  <si>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</si>
  <si>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</si>
  <si>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</si>
  <si>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</si>
  <si>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</si>
  <si>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</si>
  <si>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</si>
  <si>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</si>
  <si>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</si>
  <si>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</si>
  <si>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</si>
  <si>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</si>
  <si>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</si>
  <si>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</si>
  <si>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</si>
  <si>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</si>
  <si>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</si>
  <si>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</si>
  <si>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</si>
  <si>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</si>
  <si>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</si>
  <si>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</si>
  <si>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</si>
  <si>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</si>
  <si>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</si>
  <si>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</si>
  <si>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</si>
  <si>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</si>
  <si>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</si>
  <si>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</si>
  <si>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</si>
  <si>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</si>
  <si>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</si>
  <si>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</si>
  <si>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</si>
  <si>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</si>
  <si>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</si>
  <si>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</si>
  <si>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</si>
  <si>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</si>
  <si>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</si>
  <si>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</si>
  <si>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</si>
  <si>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</si>
  <si>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</si>
  <si>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</si>
  <si>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</si>
  <si>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</si>
  <si>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</si>
  <si>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</si>
  <si>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</si>
  <si>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</si>
  <si>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</si>
  <si>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</si>
  <si>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</si>
  <si>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</si>
  <si>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</si>
  <si>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</si>
  <si>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</si>
  <si>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</si>
  <si>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</si>
  <si>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</si>
  <si>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</si>
  <si>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</si>
  <si>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</si>
  <si>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</si>
  <si>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</si>
  <si>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</si>
  <si>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</si>
  <si>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</si>
  <si>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</si>
  <si>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</si>
  <si>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</si>
  <si>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</si>
  <si>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</si>
  <si>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</si>
  <si>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</si>
  <si>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</si>
  <si>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</si>
  <si>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</si>
  <si>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</si>
  <si>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</si>
  <si>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</si>
  <si>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</si>
  <si>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</si>
  <si>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</si>
  <si>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</si>
  <si>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</si>
  <si>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</si>
  <si>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</si>
  <si>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</si>
  <si>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</si>
  <si>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</si>
  <si>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</si>
  <si>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</si>
  <si>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</si>
  <si>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</si>
  <si>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</si>
  <si>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</si>
  <si>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</si>
  <si>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</si>
  <si>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</si>
  <si>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</si>
  <si>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</si>
  <si>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</si>
  <si>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</si>
  <si>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</si>
  <si>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</si>
  <si>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</si>
  <si>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</si>
  <si>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</si>
  <si>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</si>
  <si>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</si>
  <si>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</si>
  <si>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</si>
  <si>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</si>
  <si>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</si>
  <si>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</si>
  <si>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</si>
  <si>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</si>
  <si>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</si>
  <si>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</si>
  <si>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</si>
  <si>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</si>
  <si>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</si>
  <si>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</si>
  <si>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</si>
  <si>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</si>
  <si>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</si>
  <si>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</si>
  <si>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</si>
  <si>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</si>
  <si>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</si>
  <si>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</si>
  <si>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</si>
  <si>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</si>
  <si>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</si>
  <si>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</si>
  <si>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</si>
  <si>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</si>
  <si>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</si>
  <si>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</si>
  <si>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</si>
  <si>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</si>
  <si>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</si>
  <si>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</si>
  <si>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</si>
  <si>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</si>
  <si>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</si>
  <si>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</si>
  <si>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</si>
  <si>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</si>
  <si>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</si>
  <si>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</si>
  <si>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</si>
  <si>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</si>
  <si>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</si>
  <si>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</si>
  <si>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</si>
  <si>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</si>
  <si>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</si>
  <si>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</si>
  <si>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</si>
  <si>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</si>
  <si>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</si>
  <si>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</si>
  <si>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</si>
  <si>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</si>
  <si>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</si>
  <si>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</si>
  <si>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</si>
  <si>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</si>
  <si>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</si>
  <si>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</si>
  <si>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</si>
  <si>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</si>
  <si>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</si>
  <si>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</si>
  <si>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</si>
  <si>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</si>
  <si>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</si>
  <si>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</si>
  <si>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</si>
  <si>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</si>
  <si>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</si>
  <si>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</si>
  <si>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</si>
  <si>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</si>
  <si>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</si>
  <si>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</si>
  <si>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</si>
  <si>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</si>
  <si>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</si>
  <si>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</si>
  <si>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</si>
  <si>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</si>
  <si>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</si>
  <si>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</si>
  <si>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</si>
  <si>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</si>
  <si>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</si>
  <si>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</si>
  <si>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</si>
  <si>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</si>
  <si>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</si>
  <si>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</si>
  <si>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</si>
  <si>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</si>
  <si>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</si>
  <si>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</si>
  <si>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</si>
  <si>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</si>
  <si>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</si>
  <si>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</si>
  <si>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</si>
  <si>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</si>
  <si>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</si>
  <si>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</si>
  <si>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</si>
  <si>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</si>
  <si>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</si>
  <si>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</si>
  <si>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</si>
  <si>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</si>
  <si>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</si>
  <si>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</si>
  <si>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</si>
  <si>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</si>
  <si>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</si>
  <si>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</si>
  <si>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</si>
  <si>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</si>
  <si>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</si>
  <si>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</si>
  <si>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</si>
  <si>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</si>
  <si>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</si>
  <si>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</si>
  <si>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</si>
  <si>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</si>
  <si>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</si>
  <si>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</si>
  <si>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</si>
  <si>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</si>
  <si>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</si>
  <si>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</si>
  <si>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</si>
  <si>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</si>
  <si>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</si>
  <si>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</si>
  <si>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</si>
  <si>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</si>
  <si>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</si>
  <si>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</si>
  <si>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</si>
  <si>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</si>
  <si>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</si>
  <si>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</si>
  <si>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</si>
  <si>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</si>
  <si>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</si>
  <si>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</si>
  <si>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</si>
  <si>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</si>
  <si>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</si>
  <si>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</si>
  <si>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</si>
  <si>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</si>
  <si>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</si>
  <si>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</si>
  <si>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</si>
  <si>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</si>
  <si>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</si>
  <si>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</si>
  <si>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</si>
  <si>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</si>
  <si>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</si>
  <si>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</si>
  <si>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</si>
  <si>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</si>
  <si>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</si>
  <si>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</si>
  <si>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</si>
  <si>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</si>
  <si>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</si>
  <si>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</si>
  <si>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</si>
  <si>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</si>
  <si>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</si>
  <si>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</si>
  <si>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</si>
  <si>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</si>
  <si>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</si>
  <si>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</si>
  <si>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</si>
  <si>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</si>
  <si>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</si>
  <si>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</si>
  <si>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</si>
  <si>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</si>
  <si>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</si>
  <si>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</si>
  <si>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</si>
  <si>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</si>
  <si>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</si>
  <si>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</si>
  <si>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</si>
  <si>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</si>
  <si>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</si>
  <si>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</si>
  <si>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</si>
  <si>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</si>
  <si>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</si>
  <si>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</si>
  <si>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</si>
  <si>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</si>
  <si>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</si>
  <si>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</si>
  <si>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</si>
  <si>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</si>
  <si>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</si>
  <si>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</si>
  <si>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</si>
  <si>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</si>
  <si>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</si>
  <si>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</si>
  <si>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</si>
  <si>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</si>
  <si>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</si>
  <si>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</si>
  <si>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</si>
  <si>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</si>
  <si>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</si>
  <si>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</si>
  <si>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</si>
  <si>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</si>
  <si>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</si>
  <si>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</si>
  <si>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</si>
  <si>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</si>
  <si>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</si>
  <si>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</si>
  <si>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</si>
  <si>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</si>
  <si>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</si>
  <si>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</si>
  <si>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</si>
  <si>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</si>
  <si>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</si>
  <si>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</si>
  <si>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</si>
  <si>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</si>
  <si>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</si>
  <si>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</si>
  <si>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</si>
  <si>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</si>
  <si>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</si>
  <si>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</si>
  <si>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</si>
  <si>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</si>
  <si>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</si>
  <si>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</si>
  <si>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</si>
  <si>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</si>
  <si>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</si>
  <si>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</si>
  <si>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</si>
  <si>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</si>
  <si>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</si>
  <si>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</si>
  <si>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</si>
  <si>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</si>
  <si>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</si>
  <si>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</si>
  <si>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</si>
  <si>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</si>
  <si>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</si>
  <si>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</si>
  <si>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</si>
  <si>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</si>
  <si>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</si>
  <si>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</si>
  <si>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</si>
  <si>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</si>
  <si>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</si>
  <si>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</si>
  <si>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</si>
  <si>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</si>
  <si>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</si>
  <si>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</si>
  <si>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</si>
  <si>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</si>
  <si>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</si>
  <si>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</si>
  <si>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</si>
  <si>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</si>
  <si>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</si>
  <si>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</si>
  <si>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</si>
  <si>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</si>
  <si>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</si>
  <si>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</si>
  <si>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</si>
  <si>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</si>
  <si>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</si>
  <si>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</si>
  <si>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</si>
  <si>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</si>
  <si>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</si>
  <si>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</si>
  <si>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</si>
  <si>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</si>
  <si>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</si>
  <si>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</si>
  <si>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</si>
  <si>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</si>
  <si>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</si>
  <si>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</si>
  <si>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</si>
  <si>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</si>
  <si>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</si>
  <si>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</si>
  <si>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</si>
  <si>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</si>
  <si>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</si>
  <si>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</si>
  <si>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</si>
  <si>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</si>
  <si>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</si>
  <si>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</si>
  <si>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</si>
  <si>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</si>
  <si>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</si>
  <si>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</si>
  <si>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</si>
  <si>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</si>
  <si>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</si>
  <si>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</si>
  <si>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</si>
  <si>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</si>
  <si>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</si>
  <si>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</si>
  <si>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</si>
  <si>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</si>
  <si>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</si>
  <si>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</si>
  <si>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</si>
  <si>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</si>
  <si>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</si>
  <si>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</si>
  <si>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</si>
  <si>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</si>
  <si>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</si>
  <si>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</si>
  <si>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</si>
  <si>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</si>
  <si>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</si>
  <si>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</si>
  <si>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</si>
  <si>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</si>
  <si>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</si>
  <si>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</si>
  <si>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</si>
  <si>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</si>
  <si>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</si>
  <si>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</si>
  <si>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</si>
  <si>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</si>
  <si>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</si>
  <si>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</si>
  <si>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</si>
  <si>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</si>
  <si>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</si>
  <si>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</si>
  <si>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</si>
  <si>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</si>
  <si>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</si>
  <si>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</si>
  <si>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</si>
  <si>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</si>
  <si>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</si>
  <si>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</si>
  <si>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</si>
  <si>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</si>
  <si>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</si>
  <si>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</si>
  <si>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</si>
  <si>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</si>
  <si>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</si>
  <si>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</si>
  <si>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</si>
  <si>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</si>
  <si>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</si>
  <si>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</si>
  <si>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</si>
  <si>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</si>
  <si>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</si>
  <si>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</si>
  <si>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</si>
  <si>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</si>
  <si>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</si>
  <si>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</si>
  <si>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</si>
  <si>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</si>
  <si>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</si>
  <si>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</si>
  <si>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</si>
  <si>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</si>
  <si>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</si>
  <si>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</si>
  <si>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</si>
  <si>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</si>
  <si>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</si>
  <si>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</si>
  <si>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</si>
  <si>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</si>
  <si>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</si>
  <si>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</si>
  <si>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</si>
  <si>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</si>
  <si>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</si>
  <si>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</si>
  <si>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</si>
  <si>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</si>
  <si>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</si>
  <si>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</si>
  <si>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</si>
  <si>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</si>
  <si>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</si>
  <si>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</si>
  <si>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</si>
  <si>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</si>
  <si>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</si>
  <si>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</si>
  <si>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</si>
  <si>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</si>
  <si>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</si>
  <si>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</si>
  <si>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</si>
  <si>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</si>
  <si>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</si>
  <si>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</si>
  <si>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</si>
  <si>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</si>
  <si>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</si>
  <si>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</si>
  <si>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</si>
  <si>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</si>
  <si>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</si>
  <si>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</si>
  <si>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</si>
  <si>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</si>
  <si>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</si>
  <si>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</si>
  <si>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</si>
  <si>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</si>
  <si>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</si>
  <si>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</si>
  <si>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</si>
  <si>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</si>
  <si>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</si>
  <si>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</si>
  <si>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</si>
  <si>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</si>
  <si>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</si>
  <si>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</si>
  <si>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</si>
  <si>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</si>
  <si>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</si>
  <si>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</si>
  <si>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</si>
  <si>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</si>
  <si>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</si>
  <si>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</si>
  <si>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</si>
  <si>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</si>
  <si>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</si>
  <si>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</si>
  <si>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</si>
  <si>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</si>
  <si>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</si>
  <si>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</si>
  <si>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</si>
  <si>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</si>
  <si>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</si>
  <si>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</si>
  <si>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</si>
  <si>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</si>
  <si>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</si>
  <si>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</si>
  <si>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</si>
  <si>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</si>
  <si>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</si>
  <si>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</si>
  <si>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</si>
  <si>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</si>
  <si>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</si>
  <si>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</si>
  <si>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</si>
  <si>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</si>
  <si>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</si>
  <si>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</si>
  <si>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</si>
  <si>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</si>
  <si>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</si>
  <si>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</si>
  <si>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</si>
  <si>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</si>
  <si>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</si>
  <si>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</si>
  <si>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</si>
  <si>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</si>
  <si>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</si>
  <si>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</si>
  <si>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</si>
  <si>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</si>
  <si>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</si>
  <si>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</si>
  <si>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</si>
  <si>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</si>
  <si>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</si>
  <si>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</si>
  <si>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</si>
  <si>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</si>
  <si>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</si>
  <si>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</si>
  <si>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</si>
  <si>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</si>
  <si>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</si>
  <si>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</si>
  <si>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</si>
  <si>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</si>
  <si>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</si>
  <si>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</si>
  <si>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</si>
  <si>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</si>
  <si>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</si>
  <si>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</si>
  <si>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</si>
  <si>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</si>
  <si>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</si>
  <si>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</si>
  <si>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</si>
  <si>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</si>
  <si>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</si>
  <si>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</si>
  <si>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</si>
  <si>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</si>
  <si>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</si>
  <si>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</si>
  <si>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</si>
  <si>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</si>
  <si>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</si>
  <si>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</si>
  <si>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</si>
  <si>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</si>
  <si>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</si>
  <si>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</si>
  <si>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</si>
  <si>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</si>
  <si>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</si>
  <si>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</si>
  <si>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</si>
  <si>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</si>
  <si>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</si>
  <si>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</si>
  <si>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</si>
  <si>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</si>
  <si>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</si>
  <si>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</si>
  <si>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</si>
  <si>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</si>
  <si>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</si>
  <si>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</si>
  <si>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</si>
  <si>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</si>
  <si>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</si>
  <si>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</si>
  <si>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</si>
  <si>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</si>
  <si>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</si>
  <si>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</si>
  <si>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</si>
  <si>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</si>
  <si>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</si>
  <si>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</si>
  <si>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</si>
  <si>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</si>
  <si>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</si>
  <si>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</si>
  <si>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</si>
  <si>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</si>
  <si>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</si>
  <si>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</si>
  <si>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</si>
  <si>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</si>
  <si>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</si>
  <si>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</si>
  <si>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</si>
  <si>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</si>
  <si>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</si>
  <si>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</si>
  <si>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</si>
  <si>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</si>
  <si>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</si>
  <si>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</si>
  <si>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</si>
  <si>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</si>
  <si>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</si>
  <si>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</si>
  <si>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</si>
  <si>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</si>
  <si>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</si>
  <si>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</si>
  <si>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</si>
  <si>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</si>
  <si>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</si>
  <si>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</si>
  <si>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</si>
  <si>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</si>
  <si>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</si>
  <si>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</si>
  <si>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</si>
  <si>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</si>
  <si>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</si>
  <si>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</si>
  <si>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</si>
  <si>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</si>
  <si>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</si>
  <si>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</si>
  <si>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</si>
  <si>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</si>
  <si>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</si>
  <si>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</si>
  <si>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</si>
  <si>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</si>
  <si>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</si>
  <si>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</si>
  <si>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</si>
  <si>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</si>
  <si>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</si>
  <si>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</si>
  <si>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</si>
  <si>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</si>
  <si>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</si>
  <si>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</si>
  <si>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</si>
  <si>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</si>
  <si>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</si>
  <si>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</si>
  <si>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</si>
  <si>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</si>
  <si>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</si>
  <si>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</si>
  <si>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</si>
  <si>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</si>
  <si>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</si>
  <si>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</si>
  <si>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</si>
  <si>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</si>
  <si>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</si>
  <si>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</si>
  <si>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</si>
  <si>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</si>
  <si>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</si>
  <si>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</si>
  <si>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</si>
  <si>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</si>
  <si>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</si>
  <si>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</si>
  <si>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</si>
  <si>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</si>
  <si>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</si>
  <si>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</si>
  <si>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</si>
  <si>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</si>
  <si>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</si>
  <si>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</si>
  <si>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</si>
  <si>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</si>
  <si>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</si>
  <si>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</si>
  <si>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</si>
  <si>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</si>
  <si>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</si>
  <si>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</si>
  <si>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</si>
  <si>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</si>
  <si>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</si>
  <si>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</si>
  <si>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</si>
  <si>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</si>
  <si>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</si>
  <si>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</si>
  <si>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</si>
  <si>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</si>
  <si>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</si>
  <si>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</si>
  <si>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</si>
  <si>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</si>
  <si>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</si>
  <si>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</si>
  <si>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</si>
  <si>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</si>
  <si>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</si>
  <si>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</si>
  <si>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</si>
  <si>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</si>
  <si>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</si>
  <si>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</si>
  <si>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</si>
  <si>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</si>
  <si>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</si>
  <si>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</si>
  <si>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</si>
  <si>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</si>
  <si>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</si>
  <si>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</si>
  <si>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</si>
  <si>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</si>
  <si>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</si>
  <si>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</si>
  <si>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</si>
  <si>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</si>
  <si>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</si>
  <si>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</si>
  <si>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</si>
  <si>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</si>
  <si>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</si>
  <si>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</si>
  <si>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</si>
  <si>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</si>
  <si>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</si>
  <si>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</si>
  <si>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</si>
  <si>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</si>
  <si>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</si>
  <si>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</si>
  <si>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</si>
  <si>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</si>
  <si>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</si>
  <si>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</si>
  <si>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</si>
  <si>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</si>
  <si>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</si>
  <si>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</si>
  <si>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</si>
  <si>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</si>
  <si>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</si>
  <si>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</si>
  <si>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</si>
  <si>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</si>
  <si>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</si>
  <si>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</si>
  <si>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</si>
  <si>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</si>
  <si>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</si>
  <si>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</si>
  <si>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</si>
  <si>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</si>
  <si>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</si>
  <si>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</si>
  <si>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</si>
  <si>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</si>
  <si>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</si>
  <si>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</si>
  <si>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</si>
  <si>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</si>
  <si>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</si>
  <si>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</si>
  <si>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</si>
  <si>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</si>
  <si>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</si>
  <si>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</si>
  <si>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</si>
  <si>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</si>
  <si>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</si>
  <si>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</si>
  <si>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</si>
  <si>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</si>
  <si>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</si>
  <si>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</si>
  <si>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</si>
  <si>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</si>
  <si>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</si>
  <si>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</si>
  <si>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</si>
  <si>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</si>
  <si>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</si>
  <si>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</si>
  <si>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</si>
  <si>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</si>
  <si>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</si>
  <si>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</si>
  <si>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</si>
  <si>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</si>
  <si>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</si>
  <si>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</si>
  <si>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</si>
  <si>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</si>
  <si>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</si>
  <si>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</si>
  <si>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</si>
  <si>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</si>
  <si>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</si>
  <si>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</si>
  <si>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</si>
  <si>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</si>
  <si>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</si>
  <si>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</si>
  <si>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</si>
  <si>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</si>
  <si>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</si>
  <si>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</si>
  <si>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</si>
  <si>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</si>
  <si>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</si>
  <si>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</si>
  <si>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</si>
  <si>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</si>
  <si>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</si>
  <si>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</si>
  <si>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</si>
  <si>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</si>
  <si>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</si>
  <si>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</si>
  <si>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</si>
  <si>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</si>
  <si>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</si>
  <si>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</si>
  <si>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</si>
  <si>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</si>
  <si>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</si>
  <si>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</si>
  <si>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</si>
  <si>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</si>
  <si>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</si>
  <si>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</si>
  <si>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</si>
  <si>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</si>
  <si>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</si>
  <si>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</si>
  <si>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</si>
  <si>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</si>
  <si>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</si>
  <si>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</si>
  <si>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</si>
  <si>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</si>
  <si>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</si>
  <si>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</si>
  <si>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</si>
  <si>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</si>
  <si>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</si>
  <si>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</si>
  <si>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</si>
  <si>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</si>
  <si>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</si>
  <si>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</si>
  <si>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</si>
  <si>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</si>
  <si>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</si>
  <si>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</si>
  <si>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</si>
  <si>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</si>
  <si>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</si>
  <si>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</si>
  <si>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</si>
  <si>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</si>
  <si>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</si>
  <si>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</si>
  <si>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</si>
  <si>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</si>
  <si>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</si>
  <si>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</si>
  <si>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</si>
  <si>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</si>
  <si>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</si>
  <si>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</si>
  <si>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</si>
  <si>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</si>
  <si>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</si>
  <si>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</si>
  <si>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</si>
  <si>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</si>
  <si>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</si>
  <si>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</si>
  <si>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</si>
  <si>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</si>
  <si>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</si>
  <si>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</si>
  <si>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</si>
  <si>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</si>
  <si>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</si>
  <si>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</si>
  <si>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</si>
  <si>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</si>
  <si>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</si>
  <si>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</si>
  <si>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</si>
  <si>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</si>
  <si>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</si>
  <si>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</si>
  <si>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</si>
  <si>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</si>
  <si>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</si>
  <si>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</si>
  <si>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</si>
  <si>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</si>
  <si>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</si>
  <si>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</si>
  <si>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</si>
  <si>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</si>
  <si>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</si>
  <si>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</si>
  <si>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</si>
  <si>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</si>
  <si>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</si>
  <si>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</si>
  <si>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</si>
  <si>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</si>
  <si>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</si>
  <si>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</si>
  <si>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</si>
  <si>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</si>
  <si>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</si>
  <si>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</si>
  <si>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</si>
  <si>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</si>
  <si>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</si>
  <si>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</si>
  <si>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</si>
  <si>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</si>
  <si>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</si>
  <si>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</si>
  <si>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</si>
  <si>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</si>
  <si>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</si>
  <si>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</si>
  <si>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</si>
  <si>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</si>
  <si>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</si>
  <si>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</si>
  <si>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</si>
  <si>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</si>
  <si>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</si>
  <si>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</si>
  <si>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</si>
  <si>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</si>
  <si>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</si>
  <si>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</si>
  <si>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</si>
  <si>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</si>
  <si>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</si>
  <si>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</si>
  <si>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</si>
  <si>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</si>
  <si>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</si>
  <si>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</si>
  <si>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</si>
  <si>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</si>
  <si>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</si>
  <si>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</si>
  <si>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</si>
  <si>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</si>
  <si>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</si>
  <si>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</si>
  <si>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</si>
  <si>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</si>
  <si>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</si>
  <si>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</si>
  <si>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</si>
  <si>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</si>
  <si>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</si>
  <si>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</si>
  <si>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</si>
  <si>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</si>
  <si>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</si>
  <si>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</si>
  <si>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</si>
  <si>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</si>
  <si>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</si>
  <si>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</si>
  <si>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</si>
  <si>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</si>
  <si>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</si>
  <si>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</si>
  <si>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</si>
  <si>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</si>
  <si>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</si>
  <si>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</si>
  <si>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</si>
  <si>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</si>
  <si>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</si>
  <si>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</si>
  <si>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</si>
  <si>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</si>
  <si>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</si>
  <si>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</si>
  <si>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</si>
  <si>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</si>
  <si>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</si>
  <si>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</si>
  <si>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</si>
  <si>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</si>
  <si>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</si>
  <si>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</si>
  <si>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</si>
  <si>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</si>
  <si>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</si>
  <si>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</si>
  <si>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</si>
  <si>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</si>
  <si>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</si>
  <si>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</si>
  <si>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</si>
  <si>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</si>
  <si>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</si>
  <si>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</si>
  <si>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</si>
  <si>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</si>
  <si>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</si>
  <si>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</si>
  <si>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</si>
  <si>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</si>
  <si>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</si>
  <si>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</si>
  <si>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</si>
  <si>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</si>
  <si>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</si>
  <si>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</si>
  <si>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</si>
  <si>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</si>
  <si>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</si>
  <si>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</si>
  <si>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</si>
  <si>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</si>
  <si>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</si>
  <si>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</si>
  <si>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</si>
  <si>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</si>
  <si>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</si>
  <si>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</si>
  <si>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</si>
  <si>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</si>
  <si>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</si>
  <si>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</si>
  <si>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</si>
  <si>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</si>
  <si>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</si>
  <si>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</si>
  <si>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</si>
  <si>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</si>
  <si>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</si>
  <si>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</si>
  <si>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</si>
  <si>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</si>
  <si>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</si>
  <si>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</si>
  <si>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</si>
  <si>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</si>
  <si>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</si>
  <si>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</si>
  <si>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</si>
  <si>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</si>
  <si>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</si>
  <si>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</si>
  <si>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</si>
  <si>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</si>
  <si>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</si>
  <si>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</si>
  <si>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</si>
  <si>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</si>
  <si>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</si>
  <si>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</si>
  <si>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</si>
  <si>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</si>
  <si>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</si>
  <si>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</si>
  <si>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</si>
  <si>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</si>
  <si>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</si>
  <si>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</si>
  <si>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</si>
  <si>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</si>
  <si>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</si>
  <si>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</si>
  <si>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</si>
  <si>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</si>
  <si>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</si>
  <si>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</si>
  <si>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</si>
  <si>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</si>
  <si>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</si>
  <si>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</si>
  <si>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</si>
  <si>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</si>
  <si>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</si>
  <si>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</si>
  <si>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</si>
  <si>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</si>
  <si>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</si>
  <si>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</si>
  <si>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</si>
  <si>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</si>
  <si>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</si>
  <si>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</si>
  <si>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</si>
  <si>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</si>
  <si>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</si>
  <si>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</si>
  <si>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</si>
  <si>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</si>
  <si>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</si>
  <si>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</si>
  <si>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</si>
  <si>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</si>
  <si>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</si>
  <si>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</si>
  <si>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</si>
  <si>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</si>
  <si>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</si>
  <si>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</si>
  <si>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</si>
  <si>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</si>
  <si>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</si>
  <si>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</si>
  <si>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</si>
  <si>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</si>
  <si>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</si>
  <si>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</si>
  <si>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</si>
  <si>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</si>
  <si>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</si>
  <si>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</si>
  <si>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</si>
  <si>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</si>
  <si>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</si>
  <si>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</si>
  <si>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</si>
  <si>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</si>
  <si>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</si>
  <si>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</si>
  <si>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</si>
  <si>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</si>
  <si>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</si>
  <si>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</si>
  <si>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</si>
  <si>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</si>
  <si>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</si>
  <si>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</si>
  <si>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</si>
  <si>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</si>
  <si>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</si>
  <si>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</si>
  <si>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</si>
  <si>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</si>
  <si>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</si>
  <si>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</si>
  <si>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</si>
  <si>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</si>
  <si>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</si>
  <si>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</si>
  <si>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</si>
  <si>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</si>
  <si>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</si>
  <si>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</si>
  <si>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</si>
  <si>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</si>
  <si>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</si>
  <si>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</si>
  <si>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</si>
  <si>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</si>
  <si>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</si>
  <si>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</si>
  <si>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</si>
  <si>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</si>
  <si>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</si>
  <si>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</si>
  <si>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</si>
  <si>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</si>
  <si>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</si>
  <si>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</si>
  <si>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</si>
  <si>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</si>
  <si>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</si>
  <si>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</si>
  <si>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</si>
  <si>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</si>
  <si>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</si>
  <si>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</si>
  <si>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</si>
  <si>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</si>
  <si>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</si>
  <si>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</si>
  <si>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</si>
  <si>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</si>
  <si>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</si>
  <si>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</si>
  <si>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</si>
  <si>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</si>
  <si>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</si>
  <si>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</si>
  <si>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</si>
  <si>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</si>
  <si>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</si>
  <si>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</si>
  <si>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</si>
  <si>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</si>
  <si>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</si>
  <si>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</si>
  <si>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</si>
  <si>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</si>
  <si>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</si>
  <si>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</si>
  <si>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</si>
  <si>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</si>
  <si>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</si>
  <si>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</si>
  <si>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</si>
  <si>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</si>
  <si>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</si>
  <si>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</si>
  <si>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</si>
  <si>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</si>
  <si>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</si>
  <si>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</si>
  <si>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</si>
  <si>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</si>
  <si>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</si>
  <si>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</si>
  <si>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</si>
  <si>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</si>
  <si>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</si>
  <si>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</si>
  <si>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</si>
  <si>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</si>
  <si>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</si>
  <si>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</si>
  <si>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</si>
  <si>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</si>
  <si>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</si>
  <si>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</si>
  <si>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</si>
  <si>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</si>
  <si>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</si>
  <si>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</si>
  <si>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</si>
  <si>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</si>
  <si>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</si>
  <si>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</si>
  <si>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</si>
  <si>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</si>
  <si>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</si>
  <si>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</si>
  <si>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</si>
  <si>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</si>
  <si>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</si>
  <si>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</si>
  <si>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</si>
  <si>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</si>
  <si>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</si>
  <si>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</si>
  <si>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</si>
  <si>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</si>
  <si>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</si>
  <si>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</si>
  <si>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</si>
  <si>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</si>
  <si>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</si>
  <si>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</si>
  <si>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</si>
  <si>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</si>
  <si>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</si>
  <si>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</si>
  <si>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</si>
  <si>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</si>
  <si>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</si>
  <si>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</si>
  <si>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</si>
  <si>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</si>
  <si>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</si>
  <si>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</si>
  <si>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</si>
  <si>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</si>
  <si>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</si>
  <si>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</si>
  <si>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</si>
  <si>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</si>
  <si>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</si>
  <si>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</si>
  <si>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</si>
  <si>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</si>
  <si>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</si>
  <si>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</si>
  <si>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</si>
  <si>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</si>
  <si>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</si>
  <si>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</si>
  <si>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</si>
  <si>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</si>
  <si>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</si>
  <si>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</si>
  <si>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</si>
  <si>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</si>
  <si>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</si>
  <si>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</si>
  <si>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</si>
  <si>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</si>
  <si>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</si>
  <si>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</si>
  <si>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</si>
  <si>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</si>
  <si>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</si>
  <si>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</si>
  <si>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</si>
  <si>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</si>
  <si>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</si>
  <si>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</si>
  <si>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</si>
  <si>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</si>
  <si>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</si>
  <si>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</si>
  <si>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</si>
  <si>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</si>
  <si>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</si>
  <si>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</si>
  <si>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</si>
  <si>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</si>
  <si>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</si>
  <si>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</si>
  <si>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</si>
  <si>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</si>
  <si>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</si>
  <si>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</si>
  <si>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</si>
  <si>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</si>
  <si>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</si>
  <si>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</si>
  <si>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</si>
  <si>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</si>
  <si>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</si>
  <si>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</si>
  <si>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</si>
  <si>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</si>
  <si>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</si>
  <si>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</si>
  <si>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</si>
  <si>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</si>
  <si>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</si>
  <si>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</si>
  <si>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</si>
  <si>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</si>
  <si>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</si>
  <si>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</si>
  <si>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</si>
  <si>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</si>
  <si>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</si>
  <si>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</si>
  <si>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</si>
  <si>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</si>
  <si>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</si>
  <si>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</si>
  <si>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</si>
  <si>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</si>
  <si>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</si>
  <si>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</si>
  <si>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</si>
  <si>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</si>
  <si>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</si>
  <si>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</si>
  <si>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</si>
  <si>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</si>
  <si>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</si>
  <si>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</si>
  <si>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</si>
  <si>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</si>
  <si>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</si>
  <si>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</si>
  <si>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</si>
  <si>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</si>
  <si>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</si>
  <si>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</si>
  <si>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</si>
  <si>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</si>
  <si>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</si>
  <si>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</si>
  <si>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</si>
  <si>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</si>
  <si>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</si>
  <si>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</si>
  <si>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</si>
  <si>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</si>
  <si>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</si>
  <si>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</si>
  <si>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</si>
  <si>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</si>
  <si>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</si>
  <si>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</si>
  <si>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</si>
  <si>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</si>
  <si>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</si>
  <si>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</si>
  <si>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</si>
  <si>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</si>
  <si>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</si>
  <si>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</si>
  <si>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</si>
  <si>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</si>
  <si>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</si>
  <si>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</si>
  <si>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</si>
  <si>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</si>
  <si>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</si>
  <si>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</si>
  <si>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</si>
  <si>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</si>
  <si>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</si>
  <si>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</si>
  <si>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</si>
  <si>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</si>
  <si>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</si>
  <si>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</si>
  <si>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</si>
  <si>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</si>
  <si>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</si>
  <si>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</si>
  <si>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</si>
  <si>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</si>
  <si>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</si>
  <si>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</si>
  <si>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</si>
  <si>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</si>
  <si>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</si>
  <si>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</si>
  <si>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</si>
  <si>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</si>
  <si>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</si>
  <si>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</si>
  <si>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</si>
  <si>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</si>
  <si>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</si>
  <si>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</si>
  <si>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</si>
  <si>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</si>
  <si>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</si>
  <si>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</si>
  <si>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</si>
  <si>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</si>
  <si>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</si>
  <si>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</si>
  <si>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</si>
  <si>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</si>
  <si>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</si>
  <si>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</si>
  <si>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</si>
  <si>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</si>
  <si>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</si>
  <si>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</si>
  <si>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</si>
  <si>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</si>
  <si>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</si>
  <si>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</si>
  <si>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</si>
  <si>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</si>
  <si>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</si>
  <si>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</si>
  <si>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</si>
  <si>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</si>
  <si>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</si>
  <si>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</si>
  <si>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</si>
  <si>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</si>
  <si>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</si>
  <si>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</si>
  <si>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</si>
  <si>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</si>
  <si>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</si>
  <si>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</si>
  <si>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</si>
  <si>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</si>
  <si>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</si>
  <si>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</si>
  <si>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</si>
  <si>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</si>
  <si>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</si>
  <si>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</si>
  <si>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</si>
  <si>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</si>
  <si>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</si>
  <si>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</si>
  <si>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</si>
  <si>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</si>
  <si>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</si>
  <si>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</si>
  <si>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</si>
  <si>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</si>
  <si>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</si>
  <si>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</si>
  <si>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</si>
  <si>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</si>
  <si>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</si>
  <si>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</si>
  <si>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</si>
  <si>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</si>
  <si>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</si>
  <si>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</si>
  <si>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</si>
  <si>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</si>
  <si>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</si>
  <si>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</si>
  <si>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</si>
  <si>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</si>
  <si>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</si>
  <si>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</si>
  <si>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</si>
  <si>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</si>
  <si>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</si>
  <si>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</si>
  <si>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</si>
  <si>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</si>
  <si>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</si>
  <si>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</si>
  <si>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</si>
  <si>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</si>
  <si>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</si>
  <si>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</si>
  <si>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</si>
  <si>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</si>
  <si>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</si>
  <si>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</si>
  <si>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</si>
  <si>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</si>
  <si>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</si>
  <si>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</si>
  <si>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</si>
  <si>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</si>
  <si>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</si>
  <si>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</si>
  <si>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</si>
  <si>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</si>
  <si>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</si>
  <si>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</si>
  <si>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</si>
  <si>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</si>
  <si>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</si>
  <si>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</si>
  <si>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</si>
  <si>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</si>
  <si>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</si>
  <si>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</si>
  <si>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</si>
  <si>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</si>
  <si>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</si>
  <si>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</si>
  <si>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</si>
  <si>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</si>
  <si>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</si>
  <si>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</si>
  <si>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</si>
  <si>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</si>
  <si>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</si>
  <si>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</si>
  <si>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</si>
  <si>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</si>
  <si>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</si>
  <si>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</si>
  <si>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</si>
  <si>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</si>
  <si>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</si>
  <si>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</si>
  <si>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</si>
  <si>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</si>
  <si>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</si>
  <si>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</si>
  <si>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</si>
  <si>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</si>
  <si>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</si>
  <si>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</si>
  <si>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</si>
  <si>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</si>
  <si>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</si>
  <si>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</si>
  <si>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</si>
  <si>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</si>
  <si>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</si>
  <si>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</si>
  <si>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</si>
  <si>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</si>
  <si>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</si>
  <si>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</si>
  <si>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</si>
  <si>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</si>
  <si>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</si>
  <si>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</si>
  <si>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</si>
  <si>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</si>
  <si>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</si>
  <si>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</si>
  <si>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</si>
  <si>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</si>
  <si>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</si>
  <si>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</si>
  <si>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</si>
  <si>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</si>
  <si>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</si>
  <si>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</si>
  <si>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</si>
  <si>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</si>
  <si>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</si>
  <si>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</si>
  <si>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</si>
  <si>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</si>
  <si>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</si>
  <si>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</si>
  <si>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</si>
  <si>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</si>
  <si>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</si>
  <si>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</si>
  <si>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</si>
  <si>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</si>
  <si>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</si>
  <si>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</si>
  <si>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</si>
  <si>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</si>
  <si>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</si>
  <si>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</si>
  <si>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</si>
  <si>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</si>
  <si>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</si>
  <si>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</si>
  <si>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</si>
  <si>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</si>
  <si>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</si>
  <si>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</si>
  <si>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</si>
  <si>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</si>
  <si>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</si>
  <si>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</si>
  <si>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</si>
  <si>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</si>
  <si>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</si>
  <si>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</si>
  <si>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</si>
  <si>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</si>
  <si>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</si>
  <si>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</si>
  <si>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</si>
  <si>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</si>
  <si>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</si>
  <si>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</si>
  <si>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</si>
  <si>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</si>
  <si>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</si>
  <si>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</si>
  <si>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</si>
  <si>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</si>
  <si>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</si>
  <si>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</si>
  <si>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</si>
  <si>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</si>
  <si>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</si>
  <si>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</si>
  <si>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</si>
  <si>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</si>
  <si>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</si>
  <si>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</si>
  <si>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</si>
  <si>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</si>
  <si>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</si>
  <si>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</si>
  <si>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</si>
  <si>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</si>
  <si>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</si>
  <si>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</si>
  <si>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</si>
  <si>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</si>
  <si>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</si>
  <si>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</si>
  <si>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</si>
  <si>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</si>
  <si>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</si>
  <si>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</si>
  <si>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</si>
  <si>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</si>
  <si>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</si>
  <si>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</si>
  <si>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</si>
  <si>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</si>
  <si>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</si>
  <si>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</si>
  <si>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</si>
  <si>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</si>
  <si>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</si>
  <si>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</si>
  <si>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</si>
  <si>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</si>
  <si>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</si>
  <si>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</si>
  <si>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</si>
  <si>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</si>
  <si>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</si>
  <si>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</si>
  <si>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</si>
  <si>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</si>
  <si>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</si>
  <si>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</si>
  <si>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</si>
  <si>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</si>
  <si>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</si>
  <si>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</si>
  <si>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</si>
  <si>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</si>
  <si>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</si>
  <si>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</si>
  <si>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</si>
  <si>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</si>
  <si>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</si>
  <si>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</si>
  <si>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</si>
  <si>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</si>
  <si>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</si>
  <si>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</si>
  <si>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</si>
  <si>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</si>
  <si>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</si>
  <si>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</si>
  <si>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</si>
  <si>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</si>
  <si>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</si>
  <si>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</si>
  <si>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</si>
  <si>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</si>
  <si>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</si>
  <si>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</si>
  <si>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</si>
  <si>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</si>
  <si>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</si>
  <si>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</si>
  <si>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</si>
  <si>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</si>
  <si>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</si>
  <si>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</si>
  <si>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</si>
  <si>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</si>
  <si>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</si>
  <si>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</si>
  <si>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</si>
  <si>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</si>
  <si>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</si>
  <si>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</si>
  <si>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</si>
  <si>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</si>
  <si>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</si>
  <si>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</si>
  <si>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</si>
  <si>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</si>
  <si>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</si>
  <si>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</si>
  <si>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</si>
  <si>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</si>
  <si>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</si>
  <si>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</si>
  <si>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</si>
  <si>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</si>
  <si>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</si>
  <si>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</si>
  <si>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</si>
  <si>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</si>
  <si>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</si>
  <si>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</si>
  <si>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</si>
  <si>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</si>
  <si>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</si>
  <si>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</si>
  <si>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</si>
  <si>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</si>
  <si>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</si>
  <si>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</si>
  <si>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</si>
  <si>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</si>
  <si>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</si>
  <si>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</si>
  <si>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</si>
  <si>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</si>
  <si>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</si>
  <si>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</si>
  <si>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</si>
  <si>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</si>
  <si>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</si>
  <si>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</si>
  <si>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</si>
  <si>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</si>
  <si>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</si>
  <si>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</si>
  <si>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</si>
  <si>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</si>
  <si>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</si>
  <si>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</si>
  <si>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</si>
  <si>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</si>
  <si>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</si>
  <si>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</si>
  <si>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</si>
  <si>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</si>
  <si>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</si>
  <si>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</si>
  <si>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</si>
  <si>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</si>
  <si>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</si>
  <si>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</si>
  <si>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</si>
  <si>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</si>
  <si>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</si>
  <si>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</si>
  <si>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</si>
  <si>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</si>
  <si>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</si>
  <si>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</si>
  <si>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</si>
  <si>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</si>
  <si>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</si>
  <si>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</si>
  <si>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</si>
  <si>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</si>
  <si>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</si>
  <si>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</si>
  <si>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</si>
  <si>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</si>
  <si>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</si>
  <si>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</si>
  <si>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</si>
  <si>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</si>
  <si>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</si>
  <si>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</si>
  <si>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</si>
  <si>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</si>
  <si>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</si>
  <si>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</si>
  <si>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</si>
  <si>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</si>
  <si>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</si>
  <si>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</si>
  <si>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</si>
  <si>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</si>
  <si>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</si>
  <si>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</si>
  <si>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</si>
  <si>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</si>
  <si>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</si>
  <si>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</si>
  <si>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</si>
  <si>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</si>
  <si>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</si>
  <si>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</si>
  <si>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</si>
  <si>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</si>
  <si>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</si>
  <si>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</si>
  <si>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</si>
  <si>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</si>
  <si>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</si>
  <si>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</si>
  <si>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</si>
  <si>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</si>
  <si>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</si>
  <si>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</si>
  <si>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</si>
  <si>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</si>
  <si>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</si>
  <si>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</si>
  <si>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</si>
  <si>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</si>
  <si>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</si>
  <si>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</si>
  <si>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</si>
  <si>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</si>
  <si>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</si>
  <si>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</si>
  <si>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</si>
  <si>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</si>
  <si>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</si>
  <si>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</si>
  <si>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</si>
  <si>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</si>
  <si>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</si>
  <si>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</si>
  <si>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</si>
  <si>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</si>
  <si>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</si>
  <si>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</si>
  <si>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</si>
  <si>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</si>
  <si>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</si>
  <si>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</si>
  <si>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</si>
  <si>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</si>
  <si>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</si>
  <si>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</si>
  <si>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</si>
  <si>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</si>
  <si>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</si>
  <si>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</si>
  <si>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</si>
  <si>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</si>
  <si>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</si>
  <si>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</si>
  <si>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</si>
  <si>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</si>
  <si>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</si>
  <si>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</si>
  <si>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</si>
  <si>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</si>
  <si>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</si>
  <si>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</si>
  <si>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</si>
  <si>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</si>
  <si>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</si>
  <si>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</si>
  <si>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</si>
  <si>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</si>
  <si>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</si>
  <si>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</si>
  <si>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</si>
  <si>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</si>
  <si>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</si>
  <si>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</si>
  <si>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</si>
  <si>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</si>
  <si>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</si>
  <si>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</si>
  <si>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</si>
  <si>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</si>
  <si>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</si>
  <si>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</si>
  <si>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</si>
  <si>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</si>
  <si>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</si>
  <si>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</si>
  <si>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</si>
  <si>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</si>
  <si>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</si>
  <si>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</si>
  <si>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</si>
  <si>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</si>
  <si>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</si>
  <si>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</si>
  <si>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</si>
  <si>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</si>
  <si>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</si>
  <si>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</si>
  <si>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</si>
  <si>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</si>
  <si>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</si>
  <si>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</si>
  <si>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</si>
  <si>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</si>
  <si>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</si>
  <si>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</si>
  <si>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</si>
  <si>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</si>
  <si>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</si>
  <si>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</si>
  <si>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</si>
  <si>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</si>
  <si>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</si>
  <si>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</si>
  <si>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</si>
  <si>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</si>
  <si>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</si>
  <si>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</si>
  <si>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</si>
  <si>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</si>
  <si>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</si>
  <si>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</si>
  <si>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</si>
  <si>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</si>
  <si>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</si>
  <si>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</si>
  <si>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</si>
  <si>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</si>
  <si>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</si>
  <si>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</si>
  <si>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</si>
  <si>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</si>
  <si>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</si>
  <si>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</si>
  <si>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</si>
  <si>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</si>
  <si>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</si>
  <si>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</si>
  <si>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</si>
  <si>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</si>
  <si>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</si>
  <si>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</si>
  <si>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</si>
  <si>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</si>
  <si>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</si>
  <si>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</si>
  <si>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</si>
  <si>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</si>
  <si>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</si>
  <si>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</si>
  <si>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</si>
  <si>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</si>
  <si>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</si>
  <si>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</si>
  <si>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</si>
  <si>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</si>
  <si>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</si>
  <si>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</si>
  <si>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</si>
  <si>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</si>
  <si>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</si>
  <si>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</si>
  <si>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</si>
  <si>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</si>
  <si>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</si>
  <si>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</si>
  <si>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</si>
  <si>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</si>
  <si>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</si>
  <si>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</si>
  <si>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</si>
  <si>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</si>
  <si>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</si>
  <si>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</si>
  <si>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</si>
  <si>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</si>
  <si>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</si>
  <si>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</si>
  <si>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</si>
  <si>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</si>
  <si>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</si>
  <si>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</si>
  <si>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</si>
  <si>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</si>
  <si>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</si>
  <si>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</si>
  <si>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</si>
  <si>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</si>
  <si>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</si>
  <si>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</si>
  <si>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</si>
  <si>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</si>
  <si>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</si>
  <si>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</si>
  <si>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</si>
  <si>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</si>
  <si>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</si>
  <si>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</si>
  <si>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</si>
  <si>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</si>
  <si>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</si>
  <si>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</si>
  <si>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</si>
  <si>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</si>
  <si>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</si>
  <si>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</si>
  <si>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</si>
  <si>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</si>
  <si>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</si>
  <si>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</si>
  <si>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</si>
  <si>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</si>
  <si>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</si>
  <si>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</si>
  <si>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</si>
  <si>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</si>
  <si>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</si>
  <si>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</si>
  <si>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</si>
  <si>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</si>
  <si>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</si>
  <si>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</si>
  <si>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</si>
  <si>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</si>
  <si>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</si>
  <si>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</si>
  <si>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</si>
  <si>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</si>
  <si>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</si>
  <si>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</si>
  <si>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</si>
  <si>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</si>
  <si>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</si>
  <si>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</si>
  <si>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</si>
  <si>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</si>
  <si>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</si>
  <si>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</si>
  <si>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</si>
  <si>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</si>
  <si>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</si>
  <si>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</si>
  <si>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</si>
  <si>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</si>
  <si>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</si>
  <si>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</si>
  <si>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</si>
  <si>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</si>
  <si>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</si>
  <si>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</si>
  <si>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</si>
  <si>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</si>
  <si>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</si>
  <si>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</si>
  <si>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</si>
  <si>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</si>
  <si>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</si>
  <si>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</si>
  <si>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</si>
  <si>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</si>
  <si>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</si>
  <si>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</si>
  <si>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</si>
  <si>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</si>
  <si>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</si>
  <si>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</si>
  <si>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</si>
  <si>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</si>
  <si>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</si>
  <si>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</si>
  <si>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</si>
  <si>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</si>
  <si>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</si>
  <si>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</si>
  <si>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</si>
  <si>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</si>
  <si>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</si>
  <si>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</si>
  <si>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</si>
  <si>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</si>
  <si>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</si>
  <si>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</si>
  <si>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</si>
  <si>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</si>
  <si>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</si>
  <si>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</si>
  <si>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</si>
  <si>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</si>
  <si>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</si>
  <si>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</si>
  <si>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</si>
  <si>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</si>
  <si>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</si>
  <si>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</si>
  <si>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</si>
  <si>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</si>
  <si>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</si>
  <si>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</si>
  <si>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</si>
  <si>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</si>
  <si>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</si>
  <si>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</si>
  <si>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</si>
  <si>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</si>
  <si>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</si>
  <si>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</si>
  <si>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</si>
  <si>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</si>
  <si>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</si>
  <si>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</si>
  <si>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</si>
  <si>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</si>
  <si>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</si>
  <si>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</si>
  <si>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</si>
  <si>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</si>
  <si>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</si>
  <si>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</si>
  <si>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</si>
  <si>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</si>
  <si>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</si>
  <si>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</si>
  <si>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</si>
  <si>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</si>
  <si>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</si>
  <si>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</si>
  <si>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</si>
  <si>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</si>
  <si>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</si>
  <si>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</si>
  <si>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</si>
  <si>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</si>
  <si>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</si>
  <si>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</si>
  <si>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</si>
  <si>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</si>
  <si>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</si>
  <si>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</si>
  <si>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</si>
  <si>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</si>
  <si>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</si>
  <si>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</si>
  <si>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</si>
  <si>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</si>
  <si>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</si>
  <si>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</si>
  <si>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</si>
  <si>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</si>
  <si>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</si>
  <si>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</si>
  <si>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</si>
  <si>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</si>
  <si>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</si>
  <si>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</si>
  <si>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</si>
  <si>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</si>
  <si>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</si>
  <si>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</si>
  <si>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</si>
  <si>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</si>
  <si>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</si>
  <si>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</si>
  <si>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</si>
  <si>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</si>
  <si>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</si>
  <si>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</si>
  <si>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</si>
  <si>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</si>
  <si>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</si>
  <si>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</si>
  <si>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</si>
  <si>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</si>
  <si>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</si>
  <si>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</si>
  <si>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</si>
  <si>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</si>
  <si>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</si>
  <si>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</si>
  <si>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</si>
  <si>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</si>
  <si>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</si>
  <si>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</si>
  <si>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</si>
  <si>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</si>
  <si>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</si>
  <si>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</si>
  <si>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</si>
  <si>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</si>
  <si>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</si>
  <si>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</si>
  <si>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</si>
  <si>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</si>
  <si>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</si>
  <si>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</si>
  <si>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</si>
  <si>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</si>
  <si>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</si>
  <si>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</si>
  <si>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</si>
  <si>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</si>
  <si>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</si>
  <si>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</si>
  <si>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</si>
  <si>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</si>
  <si>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</si>
  <si>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</si>
  <si>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</si>
  <si>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</si>
  <si>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</si>
  <si>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</si>
  <si>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</si>
  <si>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</si>
  <si>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</si>
  <si>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</si>
  <si>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</si>
  <si>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</si>
  <si>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</si>
  <si>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</si>
  <si>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</si>
  <si>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</si>
  <si>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</si>
  <si>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</si>
  <si>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</si>
  <si>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</si>
  <si>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</si>
  <si>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</si>
  <si>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</si>
  <si>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</si>
  <si>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</si>
  <si>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</si>
  <si>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</si>
  <si>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</si>
  <si>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</si>
  <si>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</si>
  <si>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</si>
  <si>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</si>
  <si>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</si>
  <si>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</si>
  <si>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</si>
  <si>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</si>
  <si>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</si>
  <si>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</si>
  <si>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</si>
  <si>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</si>
  <si>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</si>
  <si>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</si>
  <si>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</si>
  <si>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</si>
  <si>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</si>
  <si>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</si>
  <si>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</si>
  <si>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</si>
  <si>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</si>
  <si>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</si>
  <si>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</si>
  <si>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</si>
  <si>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</si>
  <si>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</si>
  <si>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</si>
  <si>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</si>
  <si>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</si>
  <si>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</si>
  <si>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</si>
  <si>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</si>
  <si>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</si>
  <si>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</si>
  <si>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</si>
  <si>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</si>
  <si>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</si>
  <si>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</si>
  <si>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</si>
  <si>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</si>
  <si>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</si>
  <si>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</si>
  <si>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</si>
  <si>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</si>
  <si>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</si>
  <si>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</si>
  <si>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</si>
  <si>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</si>
  <si>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</si>
  <si>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</si>
  <si>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</si>
  <si>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</si>
  <si>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</si>
  <si>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</si>
  <si>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</si>
  <si>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</si>
  <si>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</si>
  <si>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</si>
  <si>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</si>
  <si>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</si>
  <si>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</si>
  <si>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</si>
  <si>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</si>
  <si>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</si>
  <si>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</si>
  <si>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</si>
  <si>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</si>
  <si>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</si>
  <si>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</si>
  <si>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</si>
  <si>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</si>
  <si>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</si>
  <si>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</si>
  <si>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</si>
  <si>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</si>
  <si>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</si>
  <si>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</si>
  <si>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</si>
  <si>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</si>
  <si>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</si>
  <si>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</si>
  <si>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</si>
  <si>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</si>
  <si>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</si>
  <si>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</si>
  <si>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</si>
  <si>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</si>
  <si>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</si>
  <si>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</si>
  <si>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</si>
  <si>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</si>
  <si>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</si>
  <si>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</si>
  <si>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</si>
  <si>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</si>
  <si>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</si>
  <si>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</si>
  <si>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</si>
  <si>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</si>
  <si>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</si>
  <si>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</si>
  <si>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</si>
  <si>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</si>
  <si>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</si>
  <si>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</si>
  <si>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</si>
  <si>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</si>
  <si>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</si>
  <si>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</si>
  <si>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</si>
  <si>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</si>
  <si>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</si>
  <si>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</si>
  <si>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</si>
  <si>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</si>
  <si>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</si>
  <si>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</si>
  <si>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</si>
  <si>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</si>
  <si>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</si>
  <si>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</si>
  <si>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</si>
  <si>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</si>
  <si>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</si>
  <si>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</si>
  <si>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</si>
  <si>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</si>
  <si>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</si>
  <si>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</si>
  <si>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</si>
  <si>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</si>
  <si>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</si>
  <si>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</si>
  <si>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</si>
  <si>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</si>
  <si>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</si>
  <si>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</si>
  <si>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</si>
  <si>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</si>
  <si>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</si>
  <si>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</si>
  <si>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</si>
  <si>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</si>
  <si>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</si>
  <si>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</si>
  <si>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</si>
  <si>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</si>
  <si>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</si>
  <si>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</si>
  <si>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</si>
  <si>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</si>
  <si>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</si>
  <si>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</si>
  <si>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</si>
  <si>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</si>
  <si>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</si>
  <si>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</si>
  <si>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</si>
  <si>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</si>
  <si>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</si>
  <si>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</si>
  <si>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</si>
  <si>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</si>
  <si>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</si>
  <si>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</si>
  <si>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</si>
  <si>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</si>
  <si>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</si>
  <si>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</si>
  <si>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</si>
  <si>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</si>
  <si>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</si>
  <si>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</si>
  <si>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</si>
  <si>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</si>
  <si>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</si>
  <si>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</si>
  <si>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</si>
  <si>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</si>
  <si>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</si>
  <si>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</si>
  <si>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</si>
  <si>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</si>
  <si>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</si>
  <si>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</si>
  <si>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</si>
  <si>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</si>
  <si>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</si>
  <si>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</si>
  <si>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</si>
  <si>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</si>
  <si>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</si>
  <si>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</si>
  <si>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</si>
  <si>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</si>
  <si>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</si>
  <si>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</si>
  <si>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</si>
  <si>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</si>
  <si>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</si>
  <si>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</si>
  <si>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</si>
  <si>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</si>
  <si>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</si>
  <si>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</si>
  <si>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</si>
  <si>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</si>
  <si>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</si>
  <si>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</si>
  <si>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</si>
  <si>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</si>
  <si>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</si>
  <si>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</si>
  <si>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</si>
  <si>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</si>
  <si>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</si>
  <si>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</si>
  <si>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</si>
  <si>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</si>
  <si>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</si>
  <si>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</si>
  <si>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</si>
  <si>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</si>
  <si>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</si>
  <si>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</si>
  <si>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</si>
  <si>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</si>
  <si>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</si>
  <si>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</si>
  <si>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</si>
  <si>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</si>
  <si>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</si>
  <si>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</si>
  <si>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</si>
  <si>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</si>
  <si>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</si>
  <si>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</si>
  <si>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</si>
  <si>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</si>
  <si>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</si>
  <si>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</si>
  <si>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</si>
  <si>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</si>
  <si>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</si>
  <si>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</si>
  <si>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</si>
  <si>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</si>
  <si>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</si>
  <si>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</si>
  <si>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</si>
  <si>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</si>
  <si>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</si>
  <si>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</si>
  <si>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</si>
  <si>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</si>
  <si>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</si>
  <si>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</si>
  <si>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</si>
  <si>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</si>
  <si>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</si>
  <si>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</si>
  <si>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</si>
  <si>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</si>
  <si>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</si>
  <si>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</si>
  <si>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</si>
  <si>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</si>
  <si>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</si>
  <si>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</si>
  <si>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</si>
  <si>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</si>
  <si>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</si>
  <si>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</si>
  <si>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</si>
  <si>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</si>
  <si>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</si>
  <si>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</si>
  <si>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</si>
  <si>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</si>
  <si>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</si>
  <si>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</si>
  <si>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</si>
  <si>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</si>
  <si>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</si>
  <si>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</si>
  <si>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</si>
  <si>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</si>
  <si>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</si>
  <si>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</si>
  <si>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</si>
  <si>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</si>
  <si>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</si>
  <si>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</si>
  <si>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</si>
  <si>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</si>
  <si>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</si>
  <si>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</si>
  <si>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</si>
  <si>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</si>
  <si>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</si>
  <si>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</si>
  <si>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</si>
  <si>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</si>
  <si>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</si>
  <si>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</si>
  <si>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</si>
  <si>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</si>
  <si>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</si>
  <si>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</si>
  <si>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</si>
  <si>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</si>
  <si>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</si>
  <si>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</si>
  <si>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</si>
  <si>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</si>
  <si>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</si>
  <si>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</si>
  <si>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</si>
  <si>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</si>
  <si>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</si>
  <si>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</si>
  <si>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</si>
  <si>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</si>
  <si>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</si>
  <si>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</si>
  <si>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</si>
  <si>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</si>
  <si>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</si>
  <si>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</si>
  <si>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</si>
  <si>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</si>
  <si>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</si>
  <si>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</si>
  <si>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</si>
  <si>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</si>
  <si>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</si>
  <si>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</si>
  <si>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</si>
  <si>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</si>
  <si>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</si>
  <si>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</si>
  <si>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</si>
  <si>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</si>
  <si>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</si>
  <si>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</si>
  <si>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</si>
  <si>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</si>
  <si>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</si>
  <si>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</si>
  <si>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</si>
  <si>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</si>
  <si>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</si>
  <si>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</si>
  <si>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</si>
  <si>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</si>
  <si>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</si>
  <si>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</si>
  <si>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</si>
  <si>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</si>
  <si>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</si>
  <si>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</si>
  <si>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</si>
  <si>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</si>
  <si>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</si>
  <si>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</si>
  <si>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</si>
  <si>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</si>
  <si>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</si>
  <si>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</si>
  <si>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</si>
  <si>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</si>
  <si>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</si>
  <si>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</si>
  <si>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</si>
  <si>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</si>
  <si>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</si>
  <si>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</si>
  <si>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</si>
  <si>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</si>
  <si>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</si>
  <si>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</si>
  <si>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</si>
  <si>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</si>
  <si>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</si>
  <si>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</si>
  <si>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</si>
  <si>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</si>
  <si>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</si>
  <si>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</si>
  <si>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</si>
  <si>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</si>
  <si>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</si>
  <si>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</si>
  <si>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</si>
  <si>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</si>
  <si>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</si>
  <si>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</si>
  <si>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</si>
  <si>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</si>
  <si>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</si>
  <si>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</si>
  <si>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</si>
  <si>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</si>
  <si>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</si>
  <si>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</si>
  <si>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</si>
  <si>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</si>
  <si>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</si>
  <si>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</si>
  <si>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</si>
  <si>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</si>
  <si>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</si>
  <si>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</si>
  <si>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</si>
  <si>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</si>
  <si>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</si>
  <si>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</si>
  <si>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</si>
  <si>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</si>
  <si>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</si>
  <si>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</si>
  <si>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</si>
  <si>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</si>
  <si>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</si>
  <si>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</si>
  <si>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</si>
  <si>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</si>
  <si>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</si>
  <si>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</si>
  <si>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</si>
  <si>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</si>
  <si>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</si>
  <si>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</si>
  <si>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</si>
  <si>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</si>
  <si>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</si>
  <si>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</si>
  <si>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</si>
  <si>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</si>
  <si>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</si>
  <si>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</si>
  <si>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</si>
  <si>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</si>
  <si>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</si>
  <si>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</si>
  <si>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</si>
  <si>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</si>
  <si>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</si>
  <si>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</si>
  <si>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</si>
  <si>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</si>
  <si>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</si>
  <si>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</si>
  <si>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</si>
  <si>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</si>
  <si>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</si>
  <si>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</si>
  <si>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</si>
  <si>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</si>
  <si>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</si>
  <si>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</si>
  <si>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</si>
  <si>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</si>
  <si>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</si>
  <si>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</si>
  <si>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</si>
  <si>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</si>
  <si>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</si>
  <si>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</si>
  <si>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</si>
  <si>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</si>
  <si>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</si>
  <si>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</si>
  <si>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</si>
  <si>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</si>
  <si>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</si>
  <si>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</si>
  <si>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</si>
  <si>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</si>
  <si>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</si>
  <si>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</si>
  <si>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</si>
  <si>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</si>
  <si>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</si>
  <si>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</si>
  <si>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</si>
  <si>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</si>
  <si>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</si>
  <si>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</si>
  <si>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</si>
  <si>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</si>
  <si>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</si>
  <si>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</si>
  <si>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</si>
  <si>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</si>
  <si>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</si>
  <si>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</si>
  <si>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</si>
  <si>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</si>
  <si>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</si>
  <si>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</si>
  <si>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</si>
  <si>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</si>
  <si>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</si>
  <si>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</si>
  <si>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</si>
  <si>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</si>
  <si>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</si>
  <si>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</si>
  <si>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</si>
  <si>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</si>
  <si>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</si>
  <si>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</si>
  <si>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</si>
  <si>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</si>
  <si>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</si>
  <si>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</si>
  <si>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</si>
  <si>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</si>
  <si>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</si>
  <si>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</si>
  <si>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</si>
  <si>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</si>
  <si>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</si>
  <si>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</si>
  <si>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</si>
  <si>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</si>
  <si>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</si>
  <si>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</si>
  <si>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</si>
  <si>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</si>
  <si>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</si>
  <si>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</si>
  <si>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</si>
  <si>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</si>
  <si>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</si>
  <si>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</si>
  <si>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</si>
  <si>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</si>
  <si>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</si>
  <si>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</si>
  <si>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</si>
  <si>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</si>
  <si>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</si>
  <si>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</si>
  <si>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</si>
  <si>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</si>
  <si>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</si>
  <si>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</si>
  <si>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</si>
  <si>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</si>
  <si>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</si>
  <si>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</si>
  <si>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</si>
  <si>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</si>
  <si>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</si>
  <si>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</si>
  <si>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</si>
  <si>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</si>
  <si>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</si>
  <si>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</si>
  <si>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</si>
  <si>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</si>
  <si>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</si>
  <si>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</si>
  <si>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</si>
  <si>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</si>
  <si>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</si>
  <si>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</si>
  <si>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</si>
  <si>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</si>
  <si>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</si>
  <si>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</si>
  <si>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</si>
  <si>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</si>
  <si>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</si>
  <si>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</si>
  <si>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</si>
  <si>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</si>
  <si>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</si>
  <si>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</si>
  <si>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</si>
  <si>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</si>
  <si>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</si>
  <si>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</si>
  <si>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</si>
  <si>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</si>
  <si>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</si>
  <si>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</si>
  <si>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</si>
  <si>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</si>
  <si>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</si>
  <si>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</si>
  <si>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</si>
  <si>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</si>
  <si>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</si>
  <si>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</si>
  <si>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</si>
  <si>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</si>
  <si>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</si>
  <si>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</si>
  <si>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</si>
  <si>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</si>
  <si>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</si>
  <si>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</si>
  <si>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</si>
  <si>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</si>
  <si>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</si>
  <si>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</si>
  <si>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</si>
  <si>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</si>
  <si>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</si>
  <si>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</si>
  <si>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</si>
  <si>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</si>
  <si>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</si>
  <si>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</si>
  <si>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</si>
  <si>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</si>
  <si>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</si>
  <si>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</si>
  <si>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</si>
  <si>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</si>
  <si>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</si>
  <si>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</si>
  <si>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</si>
  <si>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</si>
  <si>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</si>
  <si>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</si>
  <si>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</si>
  <si>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</si>
  <si>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</si>
  <si>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</si>
  <si>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</si>
  <si>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</si>
  <si>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</si>
  <si>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</si>
  <si>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</si>
  <si>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</si>
  <si>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</si>
  <si>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</si>
  <si>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</si>
  <si>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</si>
  <si>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</si>
  <si>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</si>
  <si>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</si>
  <si>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</si>
  <si>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</si>
  <si>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</si>
  <si>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</si>
  <si>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</si>
  <si>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</si>
  <si>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</si>
  <si>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</si>
  <si>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</si>
  <si>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</si>
  <si>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</si>
  <si>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</si>
  <si>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</si>
  <si>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</si>
  <si>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</si>
  <si>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</si>
  <si>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</si>
  <si>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</si>
  <si>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</si>
  <si>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</si>
  <si>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</si>
  <si>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</si>
  <si>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</si>
  <si>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</si>
  <si>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</si>
  <si>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</si>
  <si>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</si>
  <si>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</si>
  <si>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</si>
  <si>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</si>
  <si>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</si>
  <si>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</si>
  <si>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</si>
  <si>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</si>
  <si>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</si>
  <si>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</si>
  <si>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</si>
  <si>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</si>
  <si>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</si>
  <si>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</si>
  <si>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</si>
  <si>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</si>
  <si>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</si>
  <si>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</si>
  <si>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</si>
  <si>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</si>
  <si>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</si>
  <si>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</si>
  <si>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</si>
  <si>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</si>
  <si>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</si>
  <si>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</si>
  <si>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</si>
  <si>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</si>
  <si>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</si>
  <si>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</si>
  <si>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</si>
  <si>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</si>
  <si>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</si>
  <si>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</si>
  <si>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</si>
  <si>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</si>
  <si>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</si>
  <si>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</si>
  <si>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</si>
  <si>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</si>
  <si>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</si>
  <si>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</si>
  <si>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</si>
  <si>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</si>
  <si>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</si>
  <si>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</si>
  <si>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</si>
  <si>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</si>
  <si>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</si>
  <si>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</si>
  <si>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</si>
  <si>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</si>
  <si>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</si>
  <si>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</si>
  <si>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</si>
  <si>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</si>
  <si>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</si>
  <si>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</si>
  <si>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</si>
  <si>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</si>
  <si>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</si>
  <si>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</si>
  <si>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</si>
  <si>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</si>
  <si>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</si>
  <si>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</si>
  <si>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</si>
  <si>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</si>
  <si>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</si>
  <si>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</si>
  <si>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</si>
  <si>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</si>
  <si>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</si>
  <si>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</si>
  <si>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</si>
  <si>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</si>
  <si>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</si>
  <si>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</si>
  <si>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</si>
  <si>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</si>
  <si>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</si>
  <si>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</si>
  <si>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</si>
  <si>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</si>
  <si>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</si>
  <si>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</si>
  <si>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</si>
  <si>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</si>
  <si>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</si>
  <si>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</si>
  <si>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</si>
  <si>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</si>
  <si>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</si>
  <si>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</si>
  <si>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</si>
  <si>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</si>
  <si>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</si>
  <si>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</si>
  <si>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</si>
  <si>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</si>
  <si>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</si>
  <si>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</si>
  <si>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</si>
  <si>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</si>
  <si>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</si>
  <si>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</si>
  <si>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</si>
  <si>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</si>
  <si>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</si>
  <si>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</si>
  <si>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</si>
  <si>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</si>
  <si>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</si>
  <si>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</si>
  <si>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</si>
  <si>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</si>
  <si>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</si>
  <si>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</si>
  <si>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</si>
  <si>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</si>
  <si>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</si>
  <si>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</si>
  <si>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</si>
  <si>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</si>
  <si>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</si>
  <si>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</si>
  <si>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</si>
  <si>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</si>
  <si>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</si>
  <si>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</si>
  <si>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</si>
  <si>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</si>
  <si>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</si>
  <si>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</si>
  <si>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</si>
  <si>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</si>
  <si>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</si>
  <si>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</si>
  <si>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</si>
  <si>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</si>
  <si>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</si>
  <si>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</si>
  <si>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</si>
  <si>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</si>
  <si>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</si>
  <si>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</si>
  <si>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</si>
  <si>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</si>
  <si>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</si>
  <si>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</si>
  <si>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</si>
  <si>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</si>
  <si>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</si>
  <si>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</si>
  <si>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</si>
  <si>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</si>
  <si>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</si>
  <si>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</si>
  <si>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</si>
  <si>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</si>
  <si>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</si>
  <si>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</si>
  <si>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</si>
  <si>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</si>
  <si>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</si>
  <si>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</si>
  <si>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</si>
  <si>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</si>
  <si>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</si>
  <si>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</si>
  <si>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</si>
  <si>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</si>
  <si>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</si>
  <si>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</si>
  <si>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</si>
  <si>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</si>
  <si>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</si>
  <si>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</si>
  <si>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</si>
  <si>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</si>
  <si>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</si>
  <si>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</si>
  <si>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</si>
  <si>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</si>
  <si>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</si>
  <si>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</si>
  <si>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</si>
  <si>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</si>
  <si>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</si>
  <si>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</si>
  <si>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</si>
  <si>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</si>
  <si>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</si>
  <si>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</si>
  <si>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</si>
  <si>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</si>
  <si>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</si>
  <si>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</si>
  <si>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</si>
  <si>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</si>
  <si>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</si>
  <si>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</si>
  <si>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</si>
  <si>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</si>
  <si>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</si>
  <si>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</si>
  <si>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</si>
  <si>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</si>
  <si>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</si>
  <si>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</si>
  <si>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</si>
  <si>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</si>
  <si>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</si>
  <si>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</si>
  <si>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</si>
  <si>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</si>
  <si>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</si>
  <si>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</si>
  <si>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</si>
  <si>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</si>
  <si>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</si>
  <si>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</si>
  <si>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</si>
  <si>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</si>
  <si>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</si>
  <si>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</si>
  <si>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</si>
  <si>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</si>
  <si>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</si>
  <si>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</si>
  <si>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</si>
  <si>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</si>
  <si>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</si>
  <si>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</si>
  <si>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</si>
  <si>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</si>
  <si>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</si>
  <si>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</si>
  <si>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</si>
  <si>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</si>
  <si>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</si>
  <si>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</si>
  <si>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</si>
  <si>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</si>
  <si>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</si>
  <si>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</si>
  <si>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</si>
  <si>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</si>
  <si>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</si>
  <si>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</si>
  <si>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</si>
  <si>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</si>
  <si>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</si>
  <si>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</si>
  <si>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</si>
  <si>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</si>
  <si>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</si>
  <si>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</si>
  <si>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</si>
  <si>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</si>
  <si>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</si>
  <si>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</si>
  <si>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</si>
  <si>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</si>
  <si>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</si>
  <si>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</si>
  <si>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</si>
  <si>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</si>
  <si>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</si>
  <si>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</si>
  <si>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</si>
  <si>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</si>
  <si>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</si>
  <si>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</si>
  <si>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</si>
  <si>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</si>
  <si>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</si>
  <si>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</si>
  <si>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</si>
  <si>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</si>
  <si>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</si>
  <si>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</si>
  <si>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</si>
  <si>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</si>
  <si>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</si>
  <si>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</si>
  <si>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</si>
  <si>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</si>
  <si>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</si>
  <si>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</si>
  <si>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</si>
  <si>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</si>
  <si>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</si>
  <si>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</si>
  <si>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</si>
  <si>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</si>
  <si>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</si>
  <si>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</si>
  <si>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</si>
  <si>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</si>
  <si>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</si>
  <si>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</si>
  <si>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</si>
  <si>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</si>
  <si>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</si>
  <si>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</si>
  <si>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</si>
  <si>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</si>
  <si>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</si>
  <si>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</si>
  <si>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</si>
  <si>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</si>
  <si>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</si>
  <si>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</si>
  <si>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</si>
  <si>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</si>
  <si>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</si>
  <si>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</si>
  <si>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</si>
  <si>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</si>
  <si>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</si>
  <si>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</si>
  <si>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</si>
  <si>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</si>
  <si>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</si>
  <si>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</si>
  <si>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</si>
  <si>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</si>
  <si>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</si>
  <si>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</si>
  <si>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</si>
  <si>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</si>
  <si>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</si>
  <si>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</si>
  <si>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</si>
  <si>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</si>
  <si>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</si>
  <si>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</si>
  <si>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</si>
  <si>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</si>
  <si>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</si>
  <si>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</si>
  <si>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</si>
  <si>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</si>
  <si>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</si>
  <si>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</si>
  <si>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</si>
  <si>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</si>
  <si>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</si>
  <si>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</si>
  <si>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</si>
  <si>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</si>
  <si>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</si>
  <si>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</si>
  <si>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</si>
  <si>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</si>
  <si>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</si>
  <si>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</si>
  <si>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</si>
  <si>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</si>
  <si>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</si>
  <si>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</si>
  <si>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</si>
  <si>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</si>
  <si>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</si>
  <si>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</si>
  <si>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</si>
  <si>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</si>
  <si>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</si>
  <si>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</si>
  <si>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</si>
  <si>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</si>
  <si>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</si>
  <si>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</si>
  <si>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</si>
  <si>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</si>
  <si>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</si>
  <si>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</si>
  <si>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</si>
  <si>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</si>
  <si>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</si>
  <si>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</si>
  <si>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</si>
  <si>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</si>
  <si>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</si>
  <si>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</si>
  <si>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</si>
  <si>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</si>
  <si>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</si>
  <si>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</si>
  <si>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</si>
  <si>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</si>
  <si>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</si>
  <si>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</si>
  <si>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</si>
  <si>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</si>
  <si>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</si>
  <si>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</si>
  <si>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</si>
  <si>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</si>
  <si>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</si>
  <si>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</si>
  <si>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</si>
  <si>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</si>
  <si>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</si>
  <si>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</si>
  <si>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</si>
  <si>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</si>
  <si>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</si>
  <si>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</si>
  <si>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</si>
  <si>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</si>
  <si>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</si>
  <si>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</si>
  <si>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</si>
  <si>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</si>
  <si>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</si>
  <si>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</si>
  <si>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</si>
  <si>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</si>
  <si>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</si>
  <si>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</si>
  <si>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</si>
  <si>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</si>
  <si>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</si>
  <si>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</si>
  <si>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</si>
  <si>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</si>
  <si>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</si>
  <si>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</si>
  <si>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</si>
  <si>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</si>
  <si>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</si>
  <si>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</si>
  <si>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</si>
  <si>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</si>
  <si>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</si>
  <si>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</si>
  <si>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</si>
  <si>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</si>
  <si>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</si>
  <si>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</si>
  <si>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</si>
  <si>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</si>
  <si>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</si>
  <si>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</si>
  <si>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</si>
  <si>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</si>
  <si>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</si>
  <si>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</si>
  <si>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</si>
  <si>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</si>
  <si>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</si>
  <si>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</si>
  <si>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</si>
  <si>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</si>
  <si>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</si>
  <si>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</si>
  <si>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</si>
  <si>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</si>
  <si>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</si>
  <si>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</si>
  <si>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</si>
  <si>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</si>
  <si>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</si>
  <si>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</si>
  <si>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</si>
  <si>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</si>
  <si>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</si>
  <si>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</si>
  <si>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</si>
  <si>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</si>
  <si>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</si>
  <si>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</si>
  <si>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</si>
  <si>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</si>
  <si>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</si>
  <si>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</si>
  <si>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</si>
  <si>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</si>
  <si>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</si>
  <si>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</si>
  <si>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</si>
  <si>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</si>
  <si>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</si>
  <si>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</si>
  <si>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</si>
  <si>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</si>
  <si>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</si>
  <si>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</si>
  <si>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</si>
  <si>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</si>
  <si>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</si>
  <si>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</si>
  <si>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</si>
  <si>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</si>
  <si>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</si>
  <si>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</si>
  <si>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</si>
  <si>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</si>
  <si>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</si>
  <si>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</si>
  <si>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</si>
  <si>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</si>
  <si>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</si>
  <si>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</si>
  <si>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</si>
  <si>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</si>
  <si>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</si>
  <si>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</si>
  <si>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</si>
  <si>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</si>
  <si>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</si>
  <si>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</si>
  <si>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</si>
  <si>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</si>
  <si>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</si>
  <si>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</si>
  <si>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</si>
  <si>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</si>
  <si>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</si>
  <si>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</si>
  <si>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</si>
  <si>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</si>
  <si>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</si>
  <si>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</si>
  <si>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</si>
  <si>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</si>
  <si>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</si>
  <si>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</si>
  <si>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</si>
  <si>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</si>
  <si>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</si>
  <si>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</si>
  <si>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</si>
  <si>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</si>
  <si>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</si>
  <si>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</si>
  <si>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</si>
  <si>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</si>
  <si>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</si>
  <si>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</si>
  <si>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</si>
  <si>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</si>
  <si>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</si>
  <si>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</si>
  <si>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</si>
  <si>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</si>
  <si>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</si>
  <si>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</si>
  <si>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</si>
  <si>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</si>
  <si>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</si>
  <si>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</si>
  <si>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</si>
  <si>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</si>
  <si>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</si>
  <si>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</si>
  <si>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</si>
  <si>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</si>
  <si>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</si>
  <si>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</si>
  <si>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</si>
  <si>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</si>
  <si>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</si>
  <si>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</si>
  <si>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</si>
  <si>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</si>
  <si>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</si>
  <si>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</si>
  <si>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</si>
  <si>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</si>
  <si>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</si>
  <si>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</si>
  <si>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</si>
  <si>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</si>
  <si>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</si>
  <si>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</si>
  <si>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</si>
  <si>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</si>
  <si>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</si>
  <si>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</si>
  <si>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</si>
  <si>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</si>
  <si>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</si>
  <si>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</si>
  <si>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</si>
  <si>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</si>
  <si>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</si>
  <si>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</si>
  <si>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</si>
  <si>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</si>
  <si>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</si>
  <si>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</si>
  <si>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</si>
  <si>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</si>
  <si>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</si>
  <si>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</si>
  <si>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</si>
  <si>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</si>
  <si>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</si>
  <si>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</si>
  <si>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</si>
  <si>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</si>
  <si>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</si>
  <si>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</si>
  <si>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</si>
  <si>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</si>
  <si>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</si>
  <si>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</si>
  <si>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</si>
  <si>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</si>
  <si>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</si>
  <si>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</si>
  <si>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</si>
  <si>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</si>
  <si>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</si>
  <si>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</si>
  <si>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</si>
  <si>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</si>
  <si>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</si>
  <si>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</si>
  <si>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</si>
  <si>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</si>
  <si>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</si>
  <si>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</si>
  <si>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</si>
  <si>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</si>
  <si>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</si>
  <si>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</si>
  <si>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</si>
  <si>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</si>
  <si>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</si>
  <si>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</si>
  <si>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</si>
  <si>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</si>
  <si>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</si>
  <si>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</si>
  <si>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</si>
  <si>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</si>
  <si>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</si>
  <si>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</si>
  <si>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</si>
  <si>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</si>
  <si>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</si>
  <si>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</si>
  <si>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</si>
  <si>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</si>
  <si>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</si>
  <si>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</si>
  <si>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</si>
  <si>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</si>
  <si>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</si>
  <si>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</si>
  <si>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</si>
  <si>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</si>
  <si>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</si>
  <si>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</si>
  <si>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</si>
  <si>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</si>
  <si>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</si>
  <si>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</si>
  <si>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</si>
  <si>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</si>
  <si>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</si>
  <si>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</si>
  <si>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</si>
  <si>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</si>
  <si>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</si>
  <si>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</si>
  <si>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</si>
  <si>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</si>
  <si>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</si>
  <si>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</si>
  <si>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</si>
  <si>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</si>
  <si>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</si>
  <si>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</si>
  <si>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</si>
  <si>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</si>
  <si>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</si>
  <si>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</si>
  <si>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</si>
  <si>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</si>
  <si>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</si>
  <si>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</si>
  <si>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</si>
  <si>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</si>
  <si>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</si>
  <si>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</si>
  <si>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</si>
  <si>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</si>
  <si>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</si>
  <si>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</si>
  <si>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</si>
  <si>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</si>
  <si>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</si>
  <si>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</si>
  <si>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</si>
  <si>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</si>
  <si>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</si>
  <si>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</si>
  <si>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</si>
  <si>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</si>
  <si>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</si>
  <si>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</si>
  <si>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</si>
  <si>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</si>
  <si>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</si>
  <si>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</si>
  <si>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</si>
  <si>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</si>
  <si>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</si>
  <si>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</si>
  <si>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</si>
  <si>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</si>
  <si>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</si>
  <si>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</si>
  <si>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</si>
  <si>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</si>
  <si>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</si>
  <si>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</si>
  <si>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</si>
  <si>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</si>
  <si>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</si>
  <si>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</si>
  <si>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</si>
  <si>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</si>
  <si>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</si>
  <si>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</si>
  <si>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</si>
  <si>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</si>
  <si>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</si>
  <si>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</si>
  <si>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</si>
  <si>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</si>
  <si>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</si>
  <si>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</si>
  <si>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</si>
  <si>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</si>
  <si>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</si>
  <si>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</si>
  <si>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</si>
  <si>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</si>
  <si>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</si>
  <si>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</si>
  <si>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</si>
  <si>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</si>
  <si>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</si>
  <si>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</si>
  <si>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</si>
  <si>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</si>
  <si>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</si>
  <si>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</si>
  <si>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</si>
  <si>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</si>
  <si>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</si>
  <si>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</si>
  <si>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</si>
  <si>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</si>
  <si>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</si>
  <si>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</si>
  <si>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</si>
  <si>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</si>
  <si>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</si>
  <si>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</si>
  <si>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</si>
  <si>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</si>
  <si>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</si>
  <si>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</si>
  <si>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</si>
  <si>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</si>
  <si>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</si>
  <si>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</si>
  <si>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</si>
  <si>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</si>
  <si>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</si>
  <si>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</si>
  <si>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</si>
  <si>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</si>
  <si>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</si>
  <si>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</si>
  <si>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</si>
  <si>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</si>
  <si>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</si>
  <si>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</si>
  <si>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</si>
  <si>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</si>
  <si>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</si>
  <si>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</si>
  <si>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</si>
  <si>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</si>
  <si>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</si>
  <si>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</si>
  <si>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</si>
  <si>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</si>
  <si>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</si>
  <si>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</si>
  <si>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</si>
  <si>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</si>
  <si>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</si>
  <si>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</si>
  <si>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</si>
  <si>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</si>
  <si>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</si>
  <si>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</si>
  <si>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</si>
  <si>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</si>
  <si>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</si>
  <si>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</si>
  <si>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</si>
  <si>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</si>
  <si>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</si>
  <si>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</si>
  <si>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</si>
  <si>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</si>
  <si>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</si>
  <si>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</si>
  <si>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</si>
  <si>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</si>
  <si>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</si>
  <si>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</si>
  <si>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</si>
  <si>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</si>
  <si>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</si>
  <si>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</si>
  <si>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</si>
  <si>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</si>
  <si>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</si>
  <si>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</si>
  <si>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</si>
  <si>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</si>
  <si>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</si>
  <si>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</si>
  <si>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</si>
  <si>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</si>
  <si>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</si>
  <si>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</si>
  <si>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</si>
  <si>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</si>
  <si>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</si>
  <si>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</si>
  <si>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</si>
  <si>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</si>
  <si>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</si>
  <si>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</si>
  <si>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</si>
  <si>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</si>
  <si>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</si>
  <si>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</si>
  <si>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</si>
  <si>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</si>
  <si>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</si>
  <si>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</si>
  <si>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</si>
  <si>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</si>
  <si>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</si>
  <si>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</si>
  <si>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</si>
  <si>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</si>
  <si>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</si>
  <si>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</si>
  <si>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</si>
  <si>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</si>
  <si>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</si>
  <si>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</si>
  <si>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</si>
  <si>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</si>
  <si>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</si>
  <si>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</si>
  <si>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</si>
  <si>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</si>
  <si>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</si>
  <si>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</si>
  <si>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</si>
  <si>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</si>
  <si>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</si>
  <si>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</si>
  <si>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</si>
  <si>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</si>
  <si>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</si>
  <si>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</si>
  <si>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</si>
  <si>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</si>
  <si>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</si>
  <si>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</si>
  <si>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</si>
  <si>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</si>
  <si>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</si>
  <si>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</si>
  <si>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</si>
  <si>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</si>
  <si>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</si>
  <si>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</si>
  <si>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</si>
  <si>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</si>
  <si>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</si>
  <si>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</si>
  <si>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</si>
  <si>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</si>
  <si>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</si>
  <si>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</si>
  <si>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</si>
  <si>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</si>
  <si>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</si>
  <si>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</si>
  <si>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</si>
  <si>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</si>
  <si>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</si>
  <si>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</si>
  <si>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</si>
  <si>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</si>
  <si>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</si>
  <si>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</si>
  <si>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</si>
  <si>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</si>
  <si>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</si>
  <si>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</si>
  <si>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</si>
  <si>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</si>
  <si>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</si>
  <si>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</si>
  <si>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</si>
  <si>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</si>
  <si>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</si>
  <si>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</si>
  <si>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</si>
  <si>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</si>
  <si>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</si>
  <si>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</si>
  <si>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</si>
  <si>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</si>
  <si>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</si>
  <si>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</si>
  <si>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</si>
  <si>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</si>
  <si>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</si>
  <si>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</si>
  <si>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</si>
  <si>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</si>
  <si>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</si>
  <si>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</si>
  <si>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</si>
  <si>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</si>
  <si>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</si>
  <si>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</si>
  <si>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</si>
  <si>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</si>
  <si>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</si>
  <si>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</si>
  <si>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</si>
  <si>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</si>
  <si>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</si>
  <si>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</si>
  <si>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</si>
  <si>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</si>
  <si>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</si>
  <si>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</si>
  <si>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</si>
  <si>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</si>
  <si>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</si>
  <si>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</si>
  <si>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</si>
  <si>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</si>
  <si>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</si>
  <si>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</si>
  <si>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</si>
  <si>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</si>
  <si>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</si>
  <si>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</si>
  <si>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</si>
  <si>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</si>
  <si>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</si>
  <si>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</si>
  <si>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</si>
  <si>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</si>
  <si>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</si>
  <si>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</si>
  <si>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</si>
  <si>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</si>
  <si>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</si>
  <si>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</si>
  <si>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</si>
  <si>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</si>
  <si>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</si>
  <si>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</si>
  <si>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</si>
  <si>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</si>
  <si>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</si>
  <si>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</si>
  <si>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</si>
  <si>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</si>
  <si>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</si>
  <si>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</si>
  <si>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</si>
  <si>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</si>
  <si>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</si>
  <si>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</si>
  <si>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</si>
  <si>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</si>
  <si>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</si>
  <si>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</si>
  <si>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</si>
  <si>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</si>
  <si>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</si>
  <si>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</si>
  <si>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</si>
  <si>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</si>
  <si>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</si>
  <si>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</si>
  <si>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</si>
  <si>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</si>
  <si>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</si>
  <si>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</si>
  <si>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</si>
  <si>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</si>
  <si>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</si>
  <si>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</si>
  <si>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</si>
  <si>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</si>
  <si>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</si>
  <si>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</si>
  <si>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</si>
  <si>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</si>
  <si>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</si>
  <si>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</si>
  <si>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</si>
  <si>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</si>
  <si>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</si>
  <si>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</si>
  <si>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</si>
  <si>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</si>
  <si>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</si>
  <si>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</si>
  <si>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</si>
  <si>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</si>
  <si>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</si>
  <si>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</si>
  <si>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</si>
  <si>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</si>
  <si>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</si>
  <si>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</si>
  <si>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</si>
  <si>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</si>
  <si>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</si>
  <si>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</si>
  <si>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</si>
  <si>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</si>
  <si>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</si>
  <si>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</si>
  <si>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</si>
  <si>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</si>
  <si>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</si>
  <si>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</si>
  <si>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</si>
  <si>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</si>
  <si>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</si>
  <si>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</si>
  <si>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</si>
  <si>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</si>
  <si>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</si>
  <si>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</si>
  <si>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</si>
  <si>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</si>
  <si>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</si>
  <si>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</si>
  <si>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</si>
  <si>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</si>
  <si>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</si>
  <si>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</si>
  <si>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</si>
  <si>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</si>
  <si>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</si>
  <si>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</si>
  <si>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</si>
  <si>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</si>
  <si>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</si>
  <si>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</si>
  <si>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</si>
  <si>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</si>
  <si>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</si>
  <si>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</si>
  <si>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</si>
  <si>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</si>
  <si>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</si>
  <si>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</si>
  <si>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</si>
  <si>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</si>
  <si>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</si>
  <si>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</si>
  <si>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</si>
  <si>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</si>
  <si>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</si>
  <si>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</si>
  <si>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</si>
  <si>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</si>
  <si>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</si>
  <si>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</si>
  <si>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</si>
  <si>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</si>
  <si>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</si>
  <si>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</si>
  <si>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</si>
  <si>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</si>
  <si>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</si>
  <si>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</si>
  <si>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</si>
  <si>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</si>
  <si>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</si>
  <si>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</si>
  <si>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</si>
  <si>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</si>
  <si>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</si>
  <si>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</si>
  <si>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</si>
  <si>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</si>
  <si>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</si>
  <si>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</si>
  <si>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</si>
  <si>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</si>
  <si>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</si>
  <si>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</si>
  <si>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</si>
  <si>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</si>
  <si>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</si>
  <si>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</si>
  <si>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</si>
  <si>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</si>
  <si>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</si>
  <si>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</si>
  <si>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</si>
  <si>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</si>
  <si>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</si>
  <si>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</si>
  <si>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</si>
  <si>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</si>
  <si>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</si>
  <si>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</si>
  <si>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</si>
  <si>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</si>
  <si>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</si>
  <si>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</si>
  <si>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</si>
  <si>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</si>
  <si>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</si>
  <si>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</si>
  <si>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</si>
  <si>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</si>
  <si>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</si>
  <si>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</si>
  <si>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</si>
  <si>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</si>
  <si>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</si>
  <si>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</si>
  <si>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</si>
  <si>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</si>
  <si>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</si>
  <si>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</si>
  <si>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</si>
  <si>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</si>
  <si>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</si>
  <si>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</si>
  <si>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</si>
  <si>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</si>
  <si>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</si>
  <si>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</si>
  <si>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</si>
  <si>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</si>
  <si>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</si>
  <si>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</si>
  <si>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</si>
  <si>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</si>
  <si>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</si>
  <si>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</si>
  <si>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</si>
  <si>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</si>
  <si>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</si>
  <si>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</si>
  <si>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</si>
  <si>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</si>
  <si>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</si>
  <si>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</si>
  <si>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</si>
  <si>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</si>
  <si>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</si>
  <si>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</si>
  <si>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</si>
  <si>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</si>
  <si>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</si>
  <si>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</si>
  <si>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</si>
  <si>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</si>
  <si>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</si>
  <si>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</si>
  <si>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</si>
  <si>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</si>
  <si>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</si>
  <si>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</si>
  <si>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</si>
  <si>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</si>
  <si>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</si>
  <si>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</si>
  <si>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</si>
  <si>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</si>
  <si>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</si>
  <si>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</si>
  <si>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</si>
  <si>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</si>
  <si>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</si>
  <si>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</si>
  <si>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</si>
  <si>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</si>
  <si>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</si>
  <si>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</si>
  <si>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</si>
  <si>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</si>
  <si>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</si>
  <si>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</si>
  <si>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</si>
  <si>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</si>
  <si>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</si>
  <si>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</si>
  <si>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</si>
  <si>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</si>
  <si>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</si>
  <si>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</si>
  <si>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</si>
  <si>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</si>
  <si>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</si>
  <si>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</si>
  <si>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</si>
  <si>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</si>
  <si>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</si>
  <si>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</si>
  <si>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</si>
  <si>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</si>
  <si>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</si>
  <si>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</si>
  <si>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</si>
  <si>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</si>
  <si>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</si>
  <si>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</si>
  <si>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</si>
  <si>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</si>
  <si>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</si>
  <si>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</si>
  <si>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</si>
  <si>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</si>
  <si>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</si>
  <si>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</si>
  <si>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</si>
  <si>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</si>
  <si>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</si>
  <si>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</si>
  <si>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</si>
  <si>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</si>
  <si>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</si>
  <si>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</si>
  <si>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</si>
  <si>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</si>
  <si>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</si>
  <si>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</si>
  <si>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</si>
  <si>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</si>
  <si>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</si>
  <si>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</si>
  <si>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</si>
  <si>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</si>
  <si>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</si>
  <si>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</si>
  <si>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</si>
  <si>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</si>
  <si>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</si>
  <si>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</si>
  <si>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</si>
  <si>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</si>
  <si>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</si>
  <si>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</si>
  <si>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</si>
  <si>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</si>
  <si>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</si>
  <si>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</si>
  <si>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</si>
  <si>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</si>
  <si>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</si>
  <si>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</si>
  <si>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</si>
  <si>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</si>
  <si>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</si>
  <si>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</si>
  <si>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</si>
  <si>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</si>
  <si>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</si>
  <si>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</si>
  <si>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</si>
  <si>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</si>
  <si>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</si>
  <si>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</si>
  <si>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</si>
  <si>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</si>
  <si>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</si>
  <si>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</si>
  <si>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</si>
  <si>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</si>
  <si>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</si>
  <si>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</si>
  <si>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</si>
  <si>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</si>
  <si>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</si>
  <si>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</si>
  <si>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</si>
  <si>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</si>
  <si>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</si>
  <si>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</si>
  <si>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</si>
  <si>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</si>
  <si>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</si>
  <si>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</si>
  <si>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</si>
  <si>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</si>
  <si>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</si>
  <si>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</si>
  <si>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</si>
  <si>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</si>
  <si>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</si>
  <si>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</si>
  <si>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</si>
  <si>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</si>
  <si>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</si>
  <si>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</si>
  <si>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</si>
  <si>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</si>
  <si>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</si>
  <si>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</si>
  <si>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</si>
  <si>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</si>
  <si>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</si>
  <si>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</si>
  <si>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</si>
  <si>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</si>
  <si>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</si>
  <si>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</si>
  <si>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</si>
  <si>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</si>
  <si>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</si>
  <si>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</si>
  <si>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</si>
  <si>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</si>
  <si>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</si>
  <si>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</si>
  <si>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</si>
  <si>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</si>
  <si>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</si>
  <si>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</si>
  <si>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</si>
  <si>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</si>
  <si>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</si>
  <si>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</si>
  <si>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</si>
  <si>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</si>
  <si>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</si>
  <si>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</si>
  <si>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</si>
  <si>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</si>
  <si>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</si>
  <si>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</si>
  <si>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</si>
  <si>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</si>
  <si>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</si>
  <si>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</si>
  <si>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</si>
  <si>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</si>
  <si>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</si>
  <si>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</si>
  <si>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</si>
  <si>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</si>
  <si>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</si>
  <si>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</si>
  <si>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</si>
  <si>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</si>
  <si>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</si>
  <si>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</si>
  <si>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</si>
  <si>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</si>
  <si>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</si>
  <si>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</si>
  <si>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</si>
  <si>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</si>
  <si>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</si>
  <si>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</si>
  <si>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</si>
  <si>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</si>
  <si>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</si>
  <si>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</si>
  <si>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</si>
  <si>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</si>
  <si>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</si>
  <si>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</si>
  <si>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</si>
  <si>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</si>
  <si>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</si>
  <si>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</si>
  <si>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</si>
  <si>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</si>
  <si>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</si>
  <si>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</si>
  <si>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</si>
  <si>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</si>
  <si>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</si>
  <si>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</si>
  <si>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</si>
  <si>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</si>
  <si>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</si>
  <si>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</si>
  <si>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</si>
  <si>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</si>
  <si>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</si>
  <si>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</si>
  <si>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</si>
  <si>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</si>
  <si>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</si>
  <si>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</si>
  <si>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</si>
  <si>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</si>
  <si>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</si>
  <si>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</si>
  <si>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</si>
  <si>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</si>
  <si>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</si>
  <si>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</si>
  <si>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</si>
  <si>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</si>
  <si>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</si>
  <si>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</si>
  <si>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</si>
  <si>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</si>
  <si>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</si>
  <si>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</si>
  <si>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</si>
  <si>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</si>
  <si>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</si>
  <si>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</si>
  <si>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</si>
  <si>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</si>
  <si>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</si>
  <si>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</si>
  <si>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</si>
  <si>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</si>
  <si>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</si>
  <si>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</si>
  <si>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</si>
  <si>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</si>
  <si>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</si>
  <si>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</si>
  <si>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</si>
  <si>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</si>
  <si>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</si>
  <si>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</si>
  <si>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</si>
  <si>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</si>
  <si>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</si>
  <si>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</si>
  <si>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</si>
  <si>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</si>
  <si>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</si>
  <si>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</si>
  <si>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</si>
  <si>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</si>
  <si>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</si>
  <si>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</si>
  <si>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</si>
  <si>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</si>
  <si>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</si>
  <si>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</si>
  <si>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</si>
  <si>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</si>
  <si>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</si>
  <si>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</si>
  <si>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</si>
  <si>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</si>
  <si>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</si>
  <si>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</si>
  <si>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</si>
  <si>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</si>
  <si>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</si>
  <si>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</si>
  <si>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</si>
  <si>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</si>
  <si>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</si>
  <si>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</si>
  <si>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</si>
  <si>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</si>
  <si>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</si>
  <si>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</si>
  <si>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</si>
  <si>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</si>
  <si>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</si>
  <si>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</si>
  <si>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</si>
  <si>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</si>
  <si>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</si>
  <si>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</si>
  <si>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</si>
  <si>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</si>
  <si>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</si>
  <si>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</si>
  <si>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</si>
  <si>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</si>
  <si>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</si>
  <si>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</si>
  <si>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</si>
  <si>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</si>
  <si>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</si>
  <si>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</si>
  <si>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</si>
  <si>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</si>
  <si>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</si>
  <si>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</si>
  <si>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</si>
  <si>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</si>
  <si>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</si>
  <si>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</si>
  <si>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</si>
  <si>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</si>
  <si>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</si>
  <si>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</si>
  <si>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</si>
  <si>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</si>
  <si>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</si>
  <si>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</si>
  <si>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</si>
  <si>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</si>
  <si>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</si>
  <si>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</si>
  <si>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</si>
  <si>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</si>
  <si>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</si>
  <si>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</si>
  <si>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</si>
  <si>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</si>
  <si>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</si>
  <si>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</si>
  <si>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</si>
  <si>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</si>
  <si>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</si>
  <si>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</si>
  <si>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</si>
  <si>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</si>
  <si>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</si>
  <si>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</si>
  <si>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</si>
  <si>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</si>
  <si>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</si>
  <si>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</si>
  <si>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</si>
  <si>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</si>
  <si>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</si>
  <si>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</si>
  <si>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</si>
  <si>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</si>
  <si>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</si>
  <si>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</si>
  <si>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</si>
  <si>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</si>
  <si>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</si>
  <si>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</si>
  <si>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</si>
  <si>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</si>
  <si>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</si>
  <si>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</si>
  <si>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</si>
  <si>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</si>
  <si>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</si>
  <si>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</si>
  <si>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</si>
  <si>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</si>
  <si>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</si>
  <si>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</si>
  <si>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</si>
  <si>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</si>
  <si>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</si>
  <si>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</si>
  <si>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</si>
  <si>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</si>
  <si>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</si>
  <si>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</si>
  <si>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</si>
  <si>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</si>
  <si>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</si>
  <si>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</si>
  <si>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</si>
  <si>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</si>
  <si>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</si>
  <si>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</si>
  <si>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</si>
  <si>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</si>
  <si>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</si>
  <si>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</si>
  <si>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</si>
  <si>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</si>
  <si>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</si>
  <si>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</si>
  <si>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</si>
  <si>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</si>
  <si>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</si>
  <si>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</si>
  <si>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</si>
  <si>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</si>
  <si>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</si>
  <si>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</si>
  <si>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</si>
  <si>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</si>
  <si>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</si>
  <si>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</si>
  <si>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</si>
  <si>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</si>
  <si>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</si>
  <si>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</si>
  <si>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</si>
  <si>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</si>
  <si>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</si>
  <si>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</si>
  <si>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</si>
  <si>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</si>
  <si>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</si>
  <si>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</si>
  <si>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</si>
  <si>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</si>
  <si>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</si>
  <si>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</si>
  <si>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</si>
  <si>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</si>
  <si>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</si>
  <si>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</si>
  <si>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</si>
  <si>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</si>
  <si>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</si>
  <si>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</si>
  <si>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</si>
  <si>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</si>
  <si>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</si>
  <si>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</si>
  <si>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</si>
  <si>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</si>
  <si>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</si>
  <si>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</si>
  <si>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</si>
  <si>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</si>
  <si>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</si>
  <si>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</si>
  <si>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</si>
  <si>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</si>
  <si>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</si>
  <si>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</si>
  <si>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</si>
  <si>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</si>
  <si>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</si>
  <si>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</si>
  <si>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</si>
  <si>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</si>
  <si>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</si>
  <si>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</si>
  <si>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</si>
  <si>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</si>
  <si>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</si>
  <si>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</si>
  <si>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</si>
  <si>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</si>
  <si>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</si>
  <si>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</si>
  <si>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</si>
  <si>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</si>
  <si>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</si>
  <si>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</si>
  <si>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</si>
  <si>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</si>
  <si>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</si>
  <si>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</si>
  <si>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</si>
  <si>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</si>
  <si>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</si>
  <si>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</si>
  <si>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</si>
  <si>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</si>
  <si>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</si>
  <si>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</si>
  <si>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</si>
  <si>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</si>
  <si>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</si>
  <si>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</si>
  <si>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</si>
  <si>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</si>
  <si>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</si>
  <si>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</si>
  <si>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</si>
  <si>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</si>
  <si>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</si>
  <si>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</si>
  <si>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</si>
  <si>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</si>
  <si>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</si>
  <si>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</si>
  <si>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</si>
  <si>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</si>
  <si>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</si>
  <si>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</si>
  <si>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</si>
  <si>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</si>
  <si>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</si>
  <si>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</si>
  <si>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</si>
  <si>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</si>
  <si>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</si>
  <si>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</si>
  <si>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</si>
  <si>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</si>
  <si>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</si>
  <si>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</si>
  <si>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</si>
  <si>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</si>
  <si>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</si>
  <si>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</si>
  <si>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</si>
  <si>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</si>
  <si>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</si>
  <si>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</si>
  <si>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</si>
  <si>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</si>
  <si>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</si>
  <si>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</si>
  <si>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</si>
  <si>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</si>
  <si>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</si>
  <si>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</si>
  <si>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</si>
  <si>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</si>
  <si>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</si>
  <si>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</si>
  <si>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</si>
  <si>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</si>
  <si>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</si>
  <si>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</si>
  <si>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</si>
  <si>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</si>
  <si>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</si>
  <si>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</si>
  <si>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</si>
  <si>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</si>
  <si>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</si>
  <si>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</si>
  <si>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</si>
  <si>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</si>
  <si>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</si>
  <si>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</si>
  <si>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</si>
  <si>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</si>
  <si>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</si>
  <si>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</si>
  <si>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</si>
  <si>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</si>
  <si>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</si>
  <si>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</si>
  <si>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</si>
  <si>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</si>
  <si>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</si>
  <si>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</si>
  <si>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</si>
  <si>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</si>
  <si>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</si>
  <si>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</si>
  <si>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</si>
  <si>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</si>
  <si>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</si>
  <si>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</si>
  <si>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</si>
  <si>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</si>
  <si>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</si>
  <si>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</si>
  <si>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</si>
  <si>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</si>
  <si>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</si>
  <si>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</si>
  <si>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</si>
  <si>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</si>
  <si>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</si>
  <si>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</si>
  <si>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</si>
  <si>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</si>
  <si>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</si>
  <si>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</si>
  <si>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</si>
  <si>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</si>
  <si>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</si>
  <si>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</si>
  <si>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</si>
  <si>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</si>
  <si>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</si>
  <si>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</si>
  <si>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</si>
  <si>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</si>
  <si>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</si>
  <si>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</si>
  <si>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</si>
  <si>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</si>
  <si>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</si>
  <si>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</si>
  <si>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</si>
  <si>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</si>
  <si>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</si>
  <si>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</si>
  <si>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</si>
  <si>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</si>
  <si>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</si>
  <si>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</si>
  <si>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</si>
  <si>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</si>
  <si>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</si>
  <si>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</si>
  <si>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</si>
  <si>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</si>
  <si>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</si>
  <si>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</si>
  <si>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</si>
  <si>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</si>
  <si>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</si>
  <si>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</si>
  <si>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</si>
  <si>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</si>
  <si>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</si>
  <si>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</si>
  <si>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</si>
  <si>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</si>
  <si>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</si>
  <si>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</si>
  <si>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</si>
  <si>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</si>
  <si>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</si>
  <si>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</si>
  <si>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</si>
  <si>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</si>
  <si>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</si>
  <si>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</si>
  <si>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</si>
  <si>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</si>
  <si>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</si>
  <si>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</si>
  <si>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</si>
  <si>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</si>
  <si>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</si>
  <si>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</si>
  <si>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</si>
  <si>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</si>
  <si>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</si>
  <si>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</si>
  <si>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</si>
  <si>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</si>
  <si>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</si>
  <si>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</si>
  <si>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</si>
  <si>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</si>
  <si>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</si>
  <si>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</si>
  <si>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</si>
  <si>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</si>
  <si>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</si>
  <si>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</si>
  <si>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</si>
  <si>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</si>
  <si>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</si>
  <si>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</si>
  <si>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</si>
  <si>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</si>
  <si>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</si>
  <si>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</si>
  <si>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</si>
  <si>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</si>
  <si>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</si>
  <si>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</si>
  <si>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</si>
  <si>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</si>
  <si>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</si>
  <si>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</si>
  <si>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</si>
  <si>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</si>
  <si>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</si>
  <si>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</si>
  <si>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</si>
  <si>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</si>
  <si>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</si>
  <si>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</si>
  <si>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</si>
  <si>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</si>
  <si>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</si>
  <si>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</si>
  <si>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</si>
  <si>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</si>
  <si>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</si>
  <si>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</si>
  <si>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</si>
  <si>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</si>
  <si>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</si>
  <si>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</si>
  <si>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</si>
  <si>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</si>
  <si>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</si>
  <si>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</si>
  <si>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</si>
  <si>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</si>
  <si>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</si>
  <si>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</si>
  <si>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</si>
  <si>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</si>
  <si>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</si>
  <si>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</si>
  <si>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</si>
  <si>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</si>
  <si>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</si>
  <si>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</si>
  <si>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</si>
  <si>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</si>
  <si>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</si>
  <si>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</si>
  <si>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</si>
  <si>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</si>
  <si>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</si>
  <si>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</si>
  <si>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</si>
  <si>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</si>
  <si>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</si>
  <si>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</si>
  <si>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</si>
  <si>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</si>
  <si>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</si>
  <si>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</si>
  <si>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</si>
  <si>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</si>
  <si>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</si>
  <si>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</si>
  <si>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</si>
  <si>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</si>
  <si>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</si>
  <si>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</si>
  <si>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</si>
  <si>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</si>
  <si>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</si>
  <si>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</si>
  <si>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</si>
  <si>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</si>
  <si>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</si>
  <si>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</si>
  <si>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</si>
  <si>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</si>
  <si>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</si>
  <si>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</si>
  <si>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</si>
  <si>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</si>
  <si>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</si>
  <si>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</si>
  <si>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</si>
  <si>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</si>
  <si>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</si>
  <si>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</si>
  <si>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</si>
  <si>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</si>
  <si>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</si>
  <si>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</si>
  <si>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</si>
  <si>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</si>
  <si>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</si>
  <si>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</si>
  <si>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</si>
  <si>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</si>
  <si>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</si>
  <si>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</si>
  <si>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</si>
  <si>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</si>
  <si>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</si>
  <si>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</si>
  <si>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</si>
  <si>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</si>
  <si>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</si>
  <si>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</si>
  <si>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</si>
  <si>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</si>
  <si>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</si>
  <si>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</si>
  <si>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</si>
  <si>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</si>
  <si>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</si>
  <si>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</si>
  <si>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</si>
  <si>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</si>
  <si>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</si>
  <si>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</si>
  <si>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</si>
  <si>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</si>
  <si>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</si>
  <si>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</si>
  <si>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</si>
  <si>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</si>
  <si>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</si>
  <si>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</si>
  <si>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</si>
  <si>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</si>
  <si>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</si>
  <si>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</si>
  <si>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</si>
  <si>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</si>
  <si>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</si>
  <si>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</si>
  <si>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</si>
  <si>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</si>
  <si>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</si>
  <si>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</si>
  <si>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</si>
  <si>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</si>
  <si>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</si>
  <si>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</si>
  <si>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</si>
  <si>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</si>
  <si>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</si>
  <si>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</si>
  <si>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</si>
  <si>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</si>
  <si>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</si>
  <si>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</si>
  <si>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</si>
  <si>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</si>
  <si>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</si>
  <si>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</si>
  <si>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</si>
  <si>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</si>
  <si>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</si>
  <si>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</si>
  <si>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</si>
  <si>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</si>
  <si>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</si>
  <si>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</si>
  <si>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</si>
  <si>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</si>
  <si>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</si>
  <si>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</si>
  <si>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</si>
  <si>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</si>
  <si>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</si>
  <si>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</si>
  <si>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</si>
  <si>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</si>
  <si>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</si>
  <si>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</si>
  <si>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</si>
  <si>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</si>
  <si>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</si>
  <si>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</si>
  <si>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</si>
  <si>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</si>
  <si>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</si>
  <si>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</si>
  <si>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</si>
  <si>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</si>
  <si>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</si>
  <si>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</si>
  <si>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</si>
  <si>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</si>
  <si>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</si>
  <si>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</si>
  <si>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</si>
  <si>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</si>
  <si>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</si>
  <si>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</si>
  <si>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</si>
  <si>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</si>
  <si>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</si>
  <si>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</si>
  <si>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</si>
  <si>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</si>
  <si>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</si>
  <si>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</si>
  <si>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</si>
  <si>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</si>
  <si>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</si>
  <si>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</si>
  <si>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</si>
  <si>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</si>
  <si>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</si>
  <si>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</si>
  <si>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</si>
  <si>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</si>
  <si>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</si>
  <si>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</si>
  <si>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</si>
  <si>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</si>
  <si>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</si>
  <si>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</si>
  <si>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</si>
  <si>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</si>
  <si>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</si>
  <si>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</si>
  <si>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</si>
  <si>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</si>
  <si>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</si>
  <si>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</si>
  <si>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</si>
  <si>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</si>
  <si>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</si>
  <si>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</si>
  <si>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</si>
  <si>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</si>
  <si>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</si>
  <si>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</si>
  <si>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</si>
  <si>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</si>
  <si>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</si>
  <si>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</si>
  <si>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</si>
  <si>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</si>
  <si>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</si>
  <si>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</si>
  <si>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</si>
  <si>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</si>
  <si>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</si>
  <si>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</si>
  <si>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</si>
  <si>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</si>
  <si>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</si>
  <si>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</si>
  <si>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</si>
  <si>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</si>
  <si>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</si>
  <si>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</si>
  <si>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</si>
  <si>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</si>
  <si>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</si>
  <si>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</si>
  <si>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</si>
  <si>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</si>
  <si>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</si>
  <si>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</si>
  <si>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</si>
  <si>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</si>
  <si>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</si>
  <si>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</si>
  <si>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</si>
  <si>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</si>
  <si>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</si>
  <si>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</si>
  <si>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</si>
  <si>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</si>
  <si>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</si>
  <si>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</si>
  <si>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</si>
  <si>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</si>
  <si>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</si>
  <si>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</si>
  <si>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</si>
  <si>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</si>
  <si>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</si>
  <si>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</si>
  <si>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</si>
  <si>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</si>
  <si>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</si>
  <si>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</si>
  <si>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</si>
  <si>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</si>
  <si>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</si>
  <si>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</si>
  <si>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</si>
  <si>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</si>
  <si>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</si>
  <si>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</si>
  <si>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</si>
  <si>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</si>
  <si>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</si>
  <si>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</si>
  <si>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</si>
  <si>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</si>
  <si>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</si>
  <si>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</si>
  <si>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</si>
  <si>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</si>
  <si>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</si>
  <si>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</si>
  <si>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</si>
  <si>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</si>
  <si>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</si>
  <si>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</si>
  <si>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</si>
  <si>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</si>
  <si>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</si>
  <si>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</si>
  <si>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</si>
  <si>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</si>
  <si>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</si>
  <si>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</si>
  <si>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</si>
  <si>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</si>
  <si>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</si>
  <si>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</si>
  <si>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</si>
  <si>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</si>
  <si>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</si>
  <si>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</si>
  <si>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</si>
  <si>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</si>
  <si>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</si>
  <si>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</si>
  <si>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</si>
  <si>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</si>
  <si>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</si>
  <si>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</si>
  <si>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</si>
  <si>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</si>
  <si>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</si>
  <si>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</si>
  <si>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</si>
  <si>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</si>
  <si>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</si>
  <si>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</si>
  <si>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</si>
  <si>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</si>
  <si>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</si>
  <si>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</si>
  <si>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</si>
  <si>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</si>
  <si>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</si>
  <si>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</si>
  <si>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</si>
  <si>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</si>
  <si>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</si>
  <si>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</si>
  <si>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</si>
  <si>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</si>
  <si>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</si>
  <si>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</si>
  <si>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</si>
  <si>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</si>
  <si>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</si>
  <si>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</si>
  <si>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</si>
  <si>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</si>
  <si>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</si>
  <si>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</si>
  <si>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</si>
  <si>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</si>
  <si>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</si>
  <si>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</si>
  <si>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</si>
  <si>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</si>
  <si>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</si>
  <si>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</si>
  <si>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</si>
  <si>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</si>
  <si>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</si>
  <si>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</si>
  <si>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</si>
  <si>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</si>
  <si>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</si>
  <si>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</si>
  <si>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</si>
  <si>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</si>
  <si>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</si>
  <si>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</si>
  <si>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</si>
  <si>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</si>
  <si>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</si>
  <si>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</si>
  <si>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</si>
  <si>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</si>
  <si>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</si>
  <si>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</si>
  <si>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</si>
  <si>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</si>
  <si>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</si>
  <si>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</si>
  <si>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</si>
  <si>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</si>
  <si>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</si>
  <si>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</si>
  <si>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</si>
  <si>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</si>
  <si>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</si>
  <si>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</si>
  <si>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</si>
  <si>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</si>
  <si>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</si>
  <si>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</si>
  <si>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</si>
  <si>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</si>
  <si>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</si>
  <si>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</si>
  <si>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</si>
  <si>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</si>
  <si>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</si>
  <si>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</si>
  <si>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</si>
  <si>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</si>
  <si>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</si>
  <si>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</si>
  <si>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</si>
  <si>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</si>
  <si>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</si>
  <si>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</si>
  <si>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</si>
  <si>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</si>
  <si>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</si>
  <si>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</si>
  <si>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</si>
  <si>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</si>
  <si>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</si>
  <si>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</si>
  <si>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</si>
  <si>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</si>
  <si>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</si>
  <si>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</si>
  <si>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</si>
  <si>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</si>
  <si>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</si>
  <si>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</si>
  <si>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</si>
  <si>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</si>
  <si>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</si>
  <si>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</si>
  <si>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</si>
  <si>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</si>
  <si>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</si>
  <si>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</si>
  <si>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</si>
  <si>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</si>
  <si>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</si>
  <si>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</si>
  <si>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</si>
  <si>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</si>
  <si>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</si>
  <si>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</si>
  <si>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</si>
  <si>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</si>
  <si>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</si>
  <si>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</si>
  <si>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</si>
  <si>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</si>
  <si>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</si>
  <si>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</si>
  <si>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</si>
  <si>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</si>
  <si>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</si>
  <si>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</si>
  <si>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</si>
  <si>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</si>
  <si>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</si>
  <si>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</si>
  <si>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</si>
  <si>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</si>
  <si>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</si>
  <si>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</si>
  <si>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</si>
  <si>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</si>
  <si>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</si>
  <si>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</si>
  <si>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</si>
  <si>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</si>
  <si>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</si>
  <si>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</si>
  <si>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</si>
  <si>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</si>
  <si>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</si>
  <si>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</si>
  <si>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</si>
  <si>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</si>
  <si>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</si>
  <si>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</si>
  <si>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</si>
  <si>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</si>
  <si>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</si>
  <si>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</si>
  <si>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</si>
  <si>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</si>
  <si>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</si>
  <si>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</si>
  <si>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</si>
  <si>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</si>
  <si>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</si>
  <si>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</si>
  <si>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</si>
  <si>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</si>
  <si>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</si>
  <si>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</si>
  <si>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</si>
  <si>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</si>
  <si>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</si>
  <si>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</si>
  <si>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</si>
  <si>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</si>
  <si>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</si>
  <si>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</si>
  <si>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</si>
  <si>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</si>
  <si>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</si>
  <si>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</si>
  <si>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</si>
  <si>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</si>
  <si>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</si>
  <si>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</si>
  <si>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</si>
  <si>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</si>
  <si>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</si>
  <si>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</si>
  <si>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</si>
  <si>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</si>
  <si>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</si>
  <si>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</si>
  <si>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</si>
  <si>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</si>
  <si>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</si>
  <si>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</si>
  <si>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</si>
  <si>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</si>
  <si>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</si>
  <si>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</si>
  <si>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</si>
  <si>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</si>
  <si>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</si>
  <si>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</si>
  <si>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</si>
  <si>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</si>
  <si>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</si>
  <si>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</si>
  <si>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</si>
  <si>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</si>
  <si>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</si>
  <si>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</si>
  <si>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</si>
  <si>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</si>
  <si>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</si>
  <si>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</si>
  <si>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</si>
  <si>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</si>
  <si>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</si>
  <si>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</si>
  <si>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</si>
  <si>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</si>
  <si>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</si>
  <si>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</si>
  <si>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</si>
  <si>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</si>
  <si>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</si>
  <si>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</si>
  <si>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</si>
  <si>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</si>
  <si>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</si>
  <si>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</si>
  <si>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</si>
  <si>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</si>
  <si>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</si>
  <si>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</si>
  <si>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</si>
  <si>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</si>
  <si>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</si>
  <si>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</si>
  <si>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</si>
  <si>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</si>
  <si>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</si>
  <si>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</si>
  <si>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</si>
  <si>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</si>
  <si>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</si>
  <si>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</si>
  <si>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</si>
  <si>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</si>
  <si>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</si>
  <si>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</si>
  <si>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</si>
  <si>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</si>
  <si>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</si>
  <si>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</si>
  <si>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</si>
  <si>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</si>
  <si>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</si>
  <si>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</si>
  <si>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</si>
  <si>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</si>
  <si>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</si>
  <si>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</si>
  <si>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</si>
  <si>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</si>
  <si>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</si>
  <si>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</si>
  <si>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</si>
  <si>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</si>
  <si>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</si>
  <si>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</si>
  <si>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</si>
  <si>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</si>
  <si>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</si>
  <si>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</si>
  <si>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</si>
  <si>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</si>
  <si>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</si>
  <si>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</si>
  <si>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</si>
  <si>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</si>
  <si>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</si>
  <si>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</si>
  <si>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</si>
  <si>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</si>
  <si>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</si>
  <si>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</si>
  <si>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</si>
  <si>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</si>
  <si>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</si>
  <si>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</si>
  <si>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</si>
  <si>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</si>
  <si>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</si>
  <si>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</si>
  <si>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</si>
  <si>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</si>
  <si>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</si>
  <si>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</si>
  <si>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</si>
  <si>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</si>
  <si>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</si>
  <si>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</si>
  <si>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</si>
  <si>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</si>
  <si>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</si>
  <si>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</si>
  <si>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</si>
  <si>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</si>
  <si>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</si>
  <si>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</si>
  <si>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</si>
  <si>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</si>
  <si>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</si>
  <si>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</si>
  <si>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</si>
  <si>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</si>
  <si>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</si>
  <si>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</si>
  <si>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</si>
  <si>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</si>
  <si>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</si>
  <si>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</si>
  <si>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</si>
  <si>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</si>
  <si>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</si>
  <si>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</si>
  <si>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</si>
  <si>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</si>
  <si>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</si>
  <si>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</si>
  <si>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</si>
  <si>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</si>
  <si>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</si>
  <si>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</si>
  <si>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</si>
  <si>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</si>
  <si>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</si>
  <si>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</si>
  <si>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</si>
  <si>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</si>
  <si>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</si>
  <si>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</si>
  <si>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</si>
  <si>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</si>
  <si>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</si>
  <si>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</si>
  <si>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</si>
  <si>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</si>
  <si>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</si>
  <si>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</si>
  <si>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</si>
  <si>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</si>
  <si>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</si>
  <si>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</si>
  <si>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</si>
  <si>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</si>
  <si>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</si>
  <si>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</si>
  <si>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</si>
  <si>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</si>
  <si>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</si>
  <si>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</si>
  <si>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</si>
  <si>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</si>
  <si>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</si>
  <si>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</si>
  <si>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</si>
  <si>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</si>
  <si>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</si>
  <si>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</si>
  <si>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</si>
  <si>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</si>
  <si>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</si>
  <si>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</si>
  <si>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</si>
  <si>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</si>
  <si>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</si>
  <si>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</si>
  <si>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</si>
  <si>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</si>
  <si>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</si>
  <si>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</si>
  <si>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</si>
  <si>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</si>
  <si>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</si>
  <si>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</si>
  <si>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</si>
  <si>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</si>
  <si>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</si>
  <si>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</si>
  <si>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</si>
  <si>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</si>
  <si>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</si>
  <si>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</si>
  <si>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</si>
  <si>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</si>
  <si>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</si>
  <si>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</si>
  <si>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</si>
  <si>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</si>
  <si>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</si>
  <si>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</si>
  <si>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</si>
  <si>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</si>
  <si>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</si>
  <si>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</si>
  <si>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</si>
  <si>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</si>
  <si>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</si>
  <si>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</si>
  <si>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</si>
  <si>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</si>
  <si>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</si>
  <si>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</si>
  <si>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</si>
  <si>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</si>
  <si>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</si>
  <si>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</si>
  <si>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</si>
  <si>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</si>
  <si>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</si>
  <si>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</si>
  <si>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</si>
  <si>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</si>
  <si>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</si>
  <si>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</si>
  <si>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</si>
  <si>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</si>
  <si>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</si>
  <si>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</si>
  <si>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</si>
  <si>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</si>
  <si>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</si>
  <si>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</si>
  <si>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</si>
  <si>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</si>
  <si>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</si>
  <si>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</si>
  <si>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</si>
  <si>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</si>
  <si>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</si>
  <si>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</si>
  <si>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</si>
  <si>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</si>
  <si>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</si>
  <si>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</si>
  <si>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</si>
  <si>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</si>
  <si>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</si>
  <si>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</si>
  <si>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</si>
  <si>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</si>
  <si>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</si>
  <si>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</si>
  <si>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</si>
  <si>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</si>
  <si>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</si>
  <si>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</si>
  <si>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</si>
  <si>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</si>
  <si>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</si>
  <si>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</si>
  <si>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</si>
  <si>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</si>
  <si>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</si>
  <si>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</si>
  <si>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</si>
  <si>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</si>
  <si>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</si>
  <si>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</si>
  <si>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</si>
  <si>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</si>
  <si>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</si>
  <si>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</si>
  <si>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</si>
  <si>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</si>
  <si>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</si>
  <si>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</si>
  <si>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</si>
  <si>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</si>
  <si>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</si>
  <si>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</si>
  <si>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</si>
  <si>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</si>
  <si>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</si>
  <si>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</si>
  <si>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</si>
  <si>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</si>
  <si>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</si>
  <si>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</si>
  <si>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</si>
  <si>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</si>
  <si>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</si>
  <si>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</si>
  <si>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</si>
  <si>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</si>
  <si>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</si>
  <si>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</si>
  <si>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</si>
  <si>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</si>
  <si>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</si>
  <si>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</si>
  <si>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</si>
  <si>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</si>
  <si>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</si>
  <si>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</si>
  <si>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</si>
  <si>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</si>
  <si>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</si>
  <si>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</si>
  <si>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</si>
  <si>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</si>
  <si>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</si>
  <si>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</si>
  <si>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</si>
  <si>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</si>
  <si>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</si>
  <si>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</si>
  <si>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</si>
  <si>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</si>
  <si>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</si>
  <si>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</si>
  <si>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</si>
  <si>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</si>
  <si>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</si>
  <si>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</si>
  <si>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</si>
  <si>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</si>
  <si>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</si>
  <si>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</si>
  <si>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</si>
  <si>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</si>
  <si>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</si>
  <si>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</si>
  <si>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</si>
  <si>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</si>
  <si>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</si>
  <si>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</si>
  <si>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</si>
  <si>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</si>
  <si>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</si>
  <si>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</si>
  <si>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</si>
  <si>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</si>
  <si>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</si>
  <si>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</si>
  <si>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</si>
  <si>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</si>
  <si>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</si>
  <si>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</si>
  <si>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</si>
  <si>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</si>
  <si>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</si>
  <si>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</si>
  <si>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</si>
  <si>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</si>
  <si>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</si>
  <si>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</si>
  <si>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</si>
  <si>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</si>
  <si>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</si>
  <si>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</si>
  <si>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</si>
  <si>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</si>
  <si>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</si>
  <si>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</si>
  <si>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</si>
  <si>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</si>
  <si>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</si>
  <si>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</si>
  <si>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</si>
  <si>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</si>
  <si>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</si>
  <si>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</si>
  <si>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</si>
  <si>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</si>
  <si>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</si>
  <si>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</si>
  <si>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</si>
  <si>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</si>
  <si>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</si>
  <si>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</si>
  <si>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</si>
  <si>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</si>
  <si>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</si>
  <si>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</si>
  <si>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</si>
  <si>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</si>
  <si>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</si>
  <si>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</si>
  <si>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</si>
  <si>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</si>
  <si>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</si>
  <si>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</si>
  <si>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</si>
  <si>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</si>
  <si>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</si>
  <si>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</si>
  <si>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</si>
  <si>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</si>
  <si>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</si>
  <si>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</si>
  <si>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</si>
  <si>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</si>
  <si>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</si>
  <si>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</si>
  <si>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</si>
  <si>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</si>
  <si>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</si>
  <si>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</si>
  <si>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</si>
  <si>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</si>
  <si>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</si>
  <si>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</si>
  <si>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</si>
  <si>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</si>
  <si>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</si>
  <si>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</si>
  <si>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</si>
  <si>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</si>
  <si>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</si>
  <si>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</si>
  <si>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</si>
  <si>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</si>
  <si>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</si>
  <si>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</si>
  <si>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</si>
  <si>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</si>
  <si>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</si>
  <si>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</si>
  <si>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</si>
  <si>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</si>
  <si>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</si>
  <si>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</si>
  <si>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</si>
  <si>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</si>
  <si>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</si>
  <si>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</si>
  <si>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</si>
  <si>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</si>
  <si>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</si>
  <si>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</si>
  <si>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</si>
  <si>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</si>
  <si>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</si>
  <si>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</si>
  <si>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</si>
  <si>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</si>
  <si>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</si>
  <si>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</si>
  <si>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</si>
  <si>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</si>
  <si>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</si>
  <si>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</si>
  <si>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</si>
  <si>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</si>
  <si>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</si>
  <si>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</si>
  <si>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</si>
  <si>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</si>
  <si>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</si>
  <si>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</si>
  <si>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</si>
  <si>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</si>
  <si>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</si>
  <si>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</si>
  <si>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</si>
  <si>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</si>
  <si>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</si>
  <si>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</si>
  <si>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</si>
  <si>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</si>
  <si>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</si>
  <si>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</si>
  <si>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</si>
  <si>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</si>
  <si>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</si>
  <si>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</si>
  <si>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</si>
  <si>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</si>
  <si>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</si>
  <si>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</si>
  <si>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</si>
  <si>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</si>
  <si>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</si>
  <si>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</si>
  <si>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</si>
  <si>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</si>
  <si>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</si>
  <si>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</si>
  <si>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</si>
  <si>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</si>
  <si>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</si>
  <si>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</si>
  <si>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</si>
  <si>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</si>
  <si>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</si>
  <si>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</si>
  <si>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</si>
  <si>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</si>
  <si>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</si>
  <si>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</si>
  <si>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</si>
  <si>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</si>
  <si>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</si>
  <si>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</si>
  <si>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</si>
  <si>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</si>
  <si>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</si>
  <si>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</si>
  <si>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</si>
  <si>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</si>
  <si>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</si>
  <si>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</si>
  <si>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</si>
  <si>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</si>
  <si>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</si>
  <si>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</si>
  <si>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</si>
  <si>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</si>
  <si>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</si>
  <si>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</si>
  <si>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</si>
  <si>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</si>
  <si>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</si>
  <si>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</si>
  <si>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</si>
  <si>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</si>
  <si>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</si>
  <si>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</si>
  <si>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</si>
  <si>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</si>
  <si>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</si>
  <si>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</si>
  <si>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</si>
  <si>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</si>
  <si>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</si>
  <si>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</si>
  <si>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</si>
  <si>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</si>
  <si>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</si>
  <si>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</si>
  <si>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</si>
  <si>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</si>
  <si>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</si>
  <si>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</si>
  <si>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</si>
  <si>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</si>
  <si>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</si>
  <si>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</si>
  <si>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</si>
  <si>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</si>
  <si>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</si>
  <si>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</si>
  <si>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</si>
  <si>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</si>
  <si>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</si>
  <si>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</si>
  <si>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</si>
  <si>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</si>
  <si>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</si>
  <si>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</si>
  <si>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</si>
  <si>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</si>
  <si>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</si>
  <si>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</si>
  <si>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</si>
  <si>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</si>
  <si>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</si>
  <si>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</si>
  <si>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</si>
  <si>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</si>
  <si>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</si>
  <si>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</si>
  <si>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</si>
  <si>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</si>
  <si>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</si>
  <si>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</si>
  <si>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</si>
  <si>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</si>
  <si>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</si>
  <si>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</si>
  <si>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</si>
  <si>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</si>
  <si>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</si>
  <si>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</si>
  <si>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</si>
  <si>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</si>
  <si>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</si>
  <si>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</si>
  <si>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</si>
  <si>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</si>
  <si>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</si>
  <si>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</si>
  <si>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</si>
  <si>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</si>
  <si>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</si>
  <si>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</si>
  <si>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</si>
  <si>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</si>
  <si>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</si>
  <si>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</si>
  <si>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</si>
  <si>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</si>
  <si>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</si>
  <si>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</si>
  <si>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</si>
  <si>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</si>
  <si>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</si>
  <si>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</si>
  <si>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</si>
  <si>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</si>
  <si>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</si>
  <si>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</si>
  <si>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</si>
  <si>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</si>
  <si>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</si>
  <si>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</si>
  <si>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</si>
  <si>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</si>
  <si>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</si>
  <si>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</si>
  <si>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</si>
  <si>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</si>
  <si>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</si>
  <si>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</si>
  <si>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</si>
  <si>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</si>
  <si>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</si>
  <si>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</si>
  <si>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</si>
  <si>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</si>
  <si>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</si>
  <si>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</si>
  <si>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</si>
  <si>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</si>
  <si>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</si>
  <si>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</si>
  <si>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</si>
  <si>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</si>
  <si>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</si>
  <si>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</si>
  <si>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</si>
  <si>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</si>
  <si>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</si>
  <si>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</si>
  <si>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</si>
  <si>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</si>
  <si>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</si>
  <si>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</si>
  <si>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</si>
  <si>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</si>
  <si>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</si>
  <si>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</si>
  <si>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</si>
  <si>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</si>
  <si>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</si>
  <si>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</si>
  <si>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</si>
  <si>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</si>
  <si>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</si>
  <si>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</si>
  <si>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</si>
  <si>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</si>
  <si>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</si>
  <si>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</si>
  <si>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</si>
  <si>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</si>
  <si>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</si>
  <si>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</si>
  <si>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</si>
  <si>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</si>
  <si>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</si>
  <si>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</si>
  <si>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</si>
  <si>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</si>
  <si>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</si>
  <si>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</si>
  <si>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</si>
  <si>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</si>
  <si>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</si>
  <si>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</si>
  <si>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</si>
  <si>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</si>
  <si>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</si>
  <si>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</si>
  <si>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</si>
  <si>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</si>
  <si>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</si>
  <si>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</si>
  <si>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</si>
  <si>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</si>
  <si>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</si>
  <si>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</si>
  <si>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</si>
  <si>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</si>
  <si>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</si>
  <si>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</si>
  <si>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</si>
  <si>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</si>
  <si>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</si>
  <si>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</si>
  <si>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</si>
  <si>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</si>
  <si>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</si>
  <si>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</si>
  <si>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</si>
  <si>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</si>
  <si>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</si>
  <si>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</si>
  <si>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</si>
  <si>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</si>
  <si>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</si>
  <si>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</si>
  <si>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</si>
  <si>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</si>
  <si>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</si>
  <si>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</si>
  <si>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</si>
  <si>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</si>
  <si>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</si>
  <si>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</si>
  <si>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</si>
  <si>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</si>
  <si>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</si>
  <si>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</si>
  <si>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</si>
  <si>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</si>
  <si>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</si>
  <si>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</si>
  <si>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</si>
  <si>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</si>
  <si>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</si>
  <si>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</si>
  <si>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</si>
  <si>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</si>
  <si>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</si>
  <si>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</si>
  <si>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</si>
  <si>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</si>
  <si>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</si>
  <si>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</si>
  <si>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</si>
  <si>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</si>
  <si>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</si>
  <si>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</si>
  <si>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</si>
  <si>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</si>
  <si>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</si>
  <si>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</si>
  <si>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</si>
  <si>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</si>
  <si>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</si>
  <si>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</si>
  <si>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</si>
  <si>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</si>
  <si>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</si>
  <si>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</si>
  <si>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</si>
  <si>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</si>
  <si>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</si>
  <si>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</si>
  <si>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</si>
  <si>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</si>
  <si>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</si>
  <si>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</si>
  <si>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</si>
  <si>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</si>
  <si>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</si>
  <si>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</si>
  <si>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</si>
  <si>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</si>
  <si>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</si>
  <si>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</si>
  <si>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</si>
  <si>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</si>
  <si>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</si>
  <si>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</si>
  <si>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</si>
  <si>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</si>
  <si>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</si>
  <si>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</si>
  <si>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</si>
  <si>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</si>
  <si>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</si>
  <si>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</si>
  <si>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</si>
  <si>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</si>
  <si>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</si>
  <si>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</si>
  <si>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</si>
  <si>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</si>
  <si>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</si>
  <si>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</si>
  <si>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</si>
  <si>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</si>
  <si>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</si>
  <si>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</si>
  <si>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</si>
  <si>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</si>
  <si>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</si>
  <si>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</si>
  <si>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</si>
  <si>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</si>
  <si>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</si>
  <si>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</si>
  <si>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</si>
  <si>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</si>
  <si>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</si>
  <si>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</si>
  <si>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</si>
  <si>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</si>
  <si>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</si>
  <si>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</si>
  <si>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</si>
  <si>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</si>
  <si>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</si>
  <si>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</si>
  <si>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</si>
  <si>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</si>
  <si>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</si>
  <si>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</si>
  <si>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</si>
  <si>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</si>
  <si>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</si>
  <si>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</si>
  <si>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</si>
  <si>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</si>
  <si>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</si>
  <si>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</si>
  <si>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</si>
  <si>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</si>
  <si>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</si>
  <si>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</si>
  <si>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</si>
  <si>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</si>
  <si>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</si>
  <si>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</si>
  <si>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</si>
  <si>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</si>
  <si>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</si>
  <si>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</si>
  <si>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</si>
  <si>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</si>
  <si>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</si>
  <si>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</si>
  <si>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</si>
  <si>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</si>
  <si>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</si>
  <si>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</si>
  <si>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</si>
  <si>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</si>
  <si>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</si>
  <si>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</si>
  <si>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</si>
  <si>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</si>
  <si>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</si>
  <si>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</si>
  <si>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</si>
  <si>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</si>
  <si>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</si>
  <si>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</si>
  <si>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</si>
  <si>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</si>
  <si>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</si>
  <si>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</si>
  <si>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</si>
  <si>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</si>
  <si>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</si>
  <si>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</si>
  <si>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</si>
  <si>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</si>
  <si>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</si>
  <si>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</si>
  <si>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</si>
  <si>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</si>
  <si>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</si>
  <si>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</si>
  <si>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</si>
  <si>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</si>
  <si>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</si>
  <si>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</si>
  <si>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</si>
  <si>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</si>
  <si>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</si>
  <si>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</si>
  <si>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</si>
  <si>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</si>
  <si>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</si>
  <si>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</si>
  <si>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</si>
  <si>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</si>
  <si>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</si>
  <si>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</si>
  <si>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</si>
  <si>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</si>
  <si>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</si>
  <si>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</si>
  <si>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</si>
  <si>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</si>
  <si>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</si>
  <si>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</si>
  <si>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</si>
  <si>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</si>
  <si>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</si>
  <si>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</si>
  <si>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</si>
  <si>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</si>
  <si>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</si>
  <si>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</si>
  <si>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</si>
  <si>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</si>
  <si>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</si>
  <si>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</si>
  <si>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</si>
  <si>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</si>
  <si>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</si>
  <si>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</si>
  <si>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</si>
  <si>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</si>
  <si>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</si>
  <si>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</si>
  <si>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</si>
  <si>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</si>
  <si>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</si>
  <si>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</si>
  <si>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</si>
  <si>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</si>
  <si>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</si>
  <si>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</si>
  <si>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</si>
  <si>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</si>
  <si>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</si>
  <si>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</si>
  <si>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</si>
  <si>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</si>
  <si>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</si>
  <si>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</si>
  <si>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</si>
  <si>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</si>
  <si>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</si>
  <si>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</si>
  <si>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</si>
  <si>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</si>
  <si>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</si>
  <si>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</si>
  <si>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</si>
  <si>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</si>
  <si>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</si>
  <si>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</si>
  <si>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</si>
  <si>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</si>
  <si>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</si>
  <si>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</si>
  <si>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</si>
  <si>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</si>
  <si>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</si>
  <si>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</si>
  <si>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</si>
  <si>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</si>
  <si>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</si>
  <si>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</si>
  <si>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</si>
  <si>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</si>
  <si>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</si>
  <si>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</si>
  <si>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</si>
  <si>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</si>
  <si>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</si>
  <si>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</si>
  <si>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</si>
  <si>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</si>
  <si>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</si>
  <si>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</si>
  <si>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</si>
  <si>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</si>
  <si>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</si>
  <si>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</si>
  <si>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</si>
  <si>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</si>
  <si>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</si>
  <si>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</si>
  <si>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</si>
  <si>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</si>
  <si>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</si>
  <si>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</si>
  <si>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</si>
  <si>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</si>
  <si>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</si>
  <si>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</si>
  <si>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</si>
  <si>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</si>
  <si>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</si>
  <si>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</si>
  <si>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</si>
  <si>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</si>
  <si>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</si>
  <si>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</si>
  <si>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</si>
  <si>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</si>
  <si>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</si>
  <si>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</si>
  <si>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</si>
  <si>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</si>
  <si>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</si>
  <si>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</si>
  <si>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</si>
  <si>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</si>
  <si>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</si>
  <si>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</si>
  <si>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</si>
  <si>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</si>
  <si>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</si>
  <si>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</si>
  <si>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</si>
  <si>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</si>
  <si>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</si>
  <si>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</si>
  <si>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</si>
  <si>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</si>
  <si>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</si>
  <si>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</si>
  <si>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</si>
  <si>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</si>
  <si>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</si>
  <si>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</si>
  <si>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</si>
  <si>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</si>
  <si>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</si>
  <si>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</si>
  <si>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</si>
  <si>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</si>
  <si>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</si>
  <si>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</si>
  <si>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</si>
  <si>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</si>
  <si>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</si>
  <si>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</si>
  <si>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</si>
  <si>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</si>
  <si>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</si>
  <si>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</si>
  <si>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</si>
  <si>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</si>
  <si>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</si>
  <si>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</si>
  <si>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</si>
  <si>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</si>
  <si>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</si>
  <si>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</si>
  <si>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</si>
  <si>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</si>
  <si>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</si>
  <si>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</si>
  <si>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</si>
  <si>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</si>
  <si>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</si>
  <si>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</si>
  <si>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</si>
  <si>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</si>
  <si>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</si>
  <si>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</si>
  <si>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</si>
  <si>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</si>
  <si>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</si>
  <si>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</si>
  <si>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</si>
  <si>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</si>
  <si>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</si>
  <si>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</si>
  <si>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</si>
  <si>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</si>
  <si>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</si>
  <si>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</si>
  <si>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</si>
  <si>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</si>
  <si>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</si>
  <si>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</si>
  <si>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</si>
  <si>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</si>
  <si>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</si>
  <si>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</si>
  <si>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</si>
  <si>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</si>
  <si>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</si>
  <si>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</si>
  <si>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</si>
  <si>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</si>
  <si>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</si>
  <si>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</si>
  <si>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</si>
  <si>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</si>
  <si>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</si>
  <si>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</si>
  <si>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</si>
  <si>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</si>
  <si>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</si>
  <si>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</si>
  <si>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</si>
  <si>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</si>
  <si>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</si>
  <si>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</si>
  <si>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</si>
  <si>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</si>
  <si>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</si>
  <si>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</si>
  <si>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</si>
  <si>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</si>
  <si>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</si>
  <si>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</si>
  <si>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</si>
  <si>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</si>
  <si>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</si>
  <si>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</si>
  <si>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</si>
  <si>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</si>
  <si>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</si>
  <si>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</si>
  <si>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</si>
  <si>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</si>
  <si>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</si>
  <si>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</si>
  <si>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</si>
  <si>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</si>
  <si>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</si>
  <si>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</si>
  <si>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</si>
  <si>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</si>
  <si>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</si>
  <si>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</si>
  <si>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</si>
  <si>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</si>
  <si>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</si>
  <si>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</si>
  <si>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</si>
  <si>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</si>
  <si>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</si>
  <si>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</si>
  <si>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</si>
  <si>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</si>
  <si>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</si>
  <si>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</si>
  <si>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</si>
  <si>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</si>
  <si>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</si>
  <si>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</si>
  <si>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</si>
  <si>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</si>
  <si>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</si>
  <si>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</si>
  <si>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</si>
  <si>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</si>
  <si>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</si>
  <si>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</si>
  <si>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</si>
  <si>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</si>
  <si>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</si>
  <si>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</si>
  <si>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</si>
  <si>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</si>
  <si>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</si>
  <si>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</si>
  <si>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</si>
  <si>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</si>
  <si>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</si>
  <si>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</si>
  <si>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</si>
  <si>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</si>
  <si>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</si>
  <si>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</si>
  <si>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</si>
  <si>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</si>
  <si>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</si>
  <si>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</si>
  <si>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</si>
  <si>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</si>
  <si>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</si>
  <si>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</si>
  <si>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</si>
  <si>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</si>
  <si>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</si>
  <si>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</si>
  <si>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</si>
  <si>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</si>
  <si>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</si>
  <si>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</si>
  <si>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</si>
  <si>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</si>
  <si>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</si>
  <si>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</si>
  <si>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</si>
  <si>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</si>
  <si>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</si>
  <si>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</si>
  <si>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</si>
  <si>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</si>
  <si>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</si>
  <si>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</si>
  <si>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</si>
  <si>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</si>
  <si>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</si>
  <si>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</si>
  <si>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</si>
  <si>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</si>
  <si>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</si>
  <si>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</si>
  <si>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</si>
  <si>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</si>
  <si>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</si>
  <si>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</si>
  <si>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</si>
  <si>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</si>
  <si>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</si>
  <si>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</si>
  <si>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</si>
  <si>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</si>
  <si>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</si>
  <si>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</si>
  <si>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</si>
  <si>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</si>
  <si>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</si>
  <si>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</si>
  <si>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</si>
  <si>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</si>
  <si>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</si>
  <si>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</si>
  <si>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</si>
  <si>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</si>
  <si>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</si>
  <si>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</si>
  <si>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</si>
  <si>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</si>
  <si>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</si>
  <si>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</si>
  <si>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</si>
  <si>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</si>
  <si>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</si>
  <si>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</si>
  <si>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</si>
  <si>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</si>
  <si>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</si>
  <si>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</si>
  <si>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</si>
  <si>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</si>
  <si>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</si>
  <si>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</si>
  <si>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</si>
  <si>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</si>
  <si>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</si>
  <si>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</si>
  <si>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</si>
  <si>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</si>
  <si>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</si>
  <si>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</si>
  <si>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</si>
  <si>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</si>
  <si>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</si>
  <si>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</si>
  <si>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</si>
  <si>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</si>
  <si>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</si>
  <si>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</si>
  <si>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</si>
  <si>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</si>
  <si>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</si>
  <si>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</si>
  <si>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</si>
  <si>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</si>
  <si>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</si>
  <si>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</si>
  <si>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</si>
  <si>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</si>
  <si>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</si>
  <si>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</si>
  <si>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</si>
  <si>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</si>
  <si>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</si>
  <si>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</si>
  <si>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</si>
  <si>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</si>
  <si>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</si>
  <si>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</si>
  <si>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</si>
  <si>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</si>
  <si>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</si>
  <si>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</si>
  <si>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</si>
  <si>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</si>
  <si>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</si>
  <si>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</si>
  <si>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</si>
  <si>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</si>
  <si>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</si>
  <si>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</si>
  <si>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</si>
  <si>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</si>
  <si>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</si>
  <si>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</si>
  <si>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</si>
  <si>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</si>
  <si>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</si>
  <si>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</si>
  <si>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</si>
  <si>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</si>
  <si>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</si>
  <si>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</si>
  <si>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</si>
  <si>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</si>
  <si>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</si>
  <si>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</si>
  <si>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</si>
  <si>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</si>
  <si>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</si>
  <si>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</si>
  <si>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</si>
  <si>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</si>
  <si>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</si>
  <si>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</si>
  <si>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</si>
  <si>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</si>
  <si>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</si>
  <si>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</si>
  <si>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</si>
  <si>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</si>
  <si>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</si>
  <si>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</si>
  <si>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</si>
  <si>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</si>
  <si>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</si>
  <si>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</si>
  <si>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</si>
  <si>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</si>
  <si>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</si>
  <si>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</si>
  <si>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</si>
  <si>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</si>
  <si>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</si>
  <si>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</si>
  <si>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</si>
  <si>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</si>
  <si>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</si>
  <si>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</si>
  <si>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</si>
  <si>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</si>
  <si>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</si>
  <si>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</si>
  <si>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</si>
  <si>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</si>
  <si>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</si>
  <si>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</si>
  <si>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</si>
  <si>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</si>
  <si>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</si>
  <si>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</si>
  <si>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</si>
  <si>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</si>
  <si>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</si>
  <si>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</si>
  <si>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</si>
  <si>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</si>
  <si>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</si>
  <si>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</si>
  <si>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</si>
  <si>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</si>
  <si>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</si>
  <si>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</si>
  <si>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</si>
  <si>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</si>
  <si>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</si>
  <si>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</si>
  <si>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</si>
  <si>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</si>
  <si>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</si>
  <si>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</si>
  <si>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</si>
  <si>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</si>
  <si>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</si>
  <si>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</si>
  <si>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</si>
  <si>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</si>
  <si>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</si>
  <si>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</si>
  <si>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</si>
  <si>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</si>
  <si>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</si>
  <si>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</si>
  <si>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</si>
  <si>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</si>
  <si>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</si>
  <si>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</si>
  <si>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</si>
  <si>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</si>
  <si>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</si>
  <si>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</si>
  <si>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</si>
  <si>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</si>
  <si>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</si>
  <si>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</si>
  <si>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</si>
  <si>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</si>
  <si>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</si>
  <si>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</si>
  <si>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</si>
  <si>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</si>
  <si>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</si>
  <si>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</si>
  <si>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</si>
  <si>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</si>
  <si>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</si>
  <si>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</si>
  <si>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</si>
  <si>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</si>
  <si>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</si>
  <si>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</si>
  <si>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</si>
  <si>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</si>
  <si>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</si>
  <si>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</si>
  <si>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</si>
  <si>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</si>
  <si>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</si>
  <si>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</si>
  <si>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</si>
  <si>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</si>
  <si>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</si>
  <si>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</si>
  <si>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</si>
  <si>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</si>
  <si>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</si>
  <si>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</si>
  <si>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</si>
  <si>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</si>
  <si>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</si>
  <si>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</si>
  <si>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</si>
  <si>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</si>
  <si>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</si>
  <si>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</si>
  <si>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</si>
  <si>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</si>
  <si>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</si>
  <si>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</si>
  <si>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</si>
  <si>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</si>
  <si>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</si>
  <si>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</si>
  <si>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</si>
  <si>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</si>
  <si>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</si>
  <si>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</si>
  <si>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</si>
  <si>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</si>
  <si>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</si>
  <si>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</si>
  <si>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</si>
  <si>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</si>
  <si>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</si>
  <si>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</si>
  <si>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</si>
  <si>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</si>
  <si>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</si>
  <si>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</si>
  <si>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</si>
  <si>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</si>
  <si>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</si>
  <si>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</si>
  <si>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</si>
  <si>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</si>
  <si>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</si>
  <si>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</si>
  <si>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</si>
  <si>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</si>
  <si>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</si>
  <si>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</si>
  <si>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</si>
  <si>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</si>
  <si>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</si>
  <si>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</si>
  <si>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</si>
  <si>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</si>
  <si>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</si>
  <si>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</si>
  <si>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</si>
  <si>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</si>
  <si>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</si>
  <si>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</si>
  <si>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</si>
  <si>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</si>
  <si>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</si>
  <si>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</si>
  <si>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</si>
  <si>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</si>
  <si>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</si>
  <si>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</si>
  <si>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</si>
  <si>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</si>
  <si>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</si>
  <si>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</si>
  <si>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</si>
  <si>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</si>
  <si>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</si>
  <si>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</si>
  <si>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</si>
  <si>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</si>
  <si>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</si>
  <si>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</si>
  <si>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</si>
  <si>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</si>
  <si>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</si>
  <si>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</si>
  <si>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</si>
  <si>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</si>
  <si>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</si>
  <si>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</si>
  <si>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</si>
  <si>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</si>
  <si>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</si>
  <si>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</si>
  <si>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</si>
  <si>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</si>
  <si>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</si>
  <si>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</si>
  <si>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</si>
  <si>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</si>
  <si>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</si>
  <si>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</si>
  <si>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</si>
  <si>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</si>
  <si>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</si>
  <si>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</si>
  <si>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</si>
  <si>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</si>
  <si>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</si>
  <si>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</si>
  <si>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</si>
  <si>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</si>
  <si>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</si>
  <si>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</si>
  <si>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</si>
  <si>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</si>
  <si>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</si>
  <si>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</si>
  <si>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</si>
  <si>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</si>
  <si>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</si>
  <si>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</si>
  <si>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</si>
  <si>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</si>
  <si>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</si>
  <si>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</si>
  <si>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</si>
  <si>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</si>
  <si>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</si>
  <si>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</si>
  <si>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</si>
  <si>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</si>
  <si>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</si>
  <si>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</si>
  <si>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</si>
  <si>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</si>
  <si>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</si>
  <si>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</si>
  <si>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</si>
  <si>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</si>
  <si>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</si>
  <si>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</si>
  <si>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</si>
  <si>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</si>
  <si>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</si>
  <si>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</si>
  <si>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</si>
  <si>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</si>
  <si>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</si>
  <si>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</si>
  <si>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</si>
  <si>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</si>
  <si>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</si>
  <si>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</si>
  <si>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</si>
  <si>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</si>
  <si>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</si>
  <si>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</si>
  <si>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</si>
  <si>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</si>
  <si>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</si>
  <si>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</si>
  <si>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</si>
  <si>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</si>
  <si>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</si>
  <si>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</si>
  <si>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</si>
  <si>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</si>
  <si>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</si>
  <si>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</si>
  <si>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</si>
  <si>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</si>
  <si>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</si>
  <si>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</si>
  <si>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</si>
  <si>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</si>
  <si>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</si>
  <si>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</si>
  <si>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</si>
  <si>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</si>
  <si>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</si>
  <si>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</si>
  <si>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</si>
  <si>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</si>
  <si>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</si>
  <si>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</si>
  <si>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</si>
  <si>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</si>
  <si>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</si>
  <si>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</si>
  <si>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</si>
  <si>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</si>
  <si>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</si>
  <si>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</si>
  <si>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</si>
  <si>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</si>
  <si>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</si>
  <si>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</si>
  <si>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</si>
  <si>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</si>
  <si>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</si>
  <si>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</si>
  <si>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</si>
  <si>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</si>
  <si>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</si>
  <si>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</si>
  <si>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</si>
  <si>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</si>
  <si>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</si>
  <si>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</si>
  <si>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</si>
  <si>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</si>
  <si>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</si>
  <si>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</si>
  <si>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</si>
  <si>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</si>
  <si>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</si>
  <si>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</si>
  <si>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</si>
  <si>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</si>
  <si>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</si>
  <si>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</si>
  <si>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</si>
  <si>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</si>
  <si>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</si>
  <si>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</si>
  <si>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</si>
  <si>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</si>
  <si>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</si>
  <si>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</si>
  <si>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</si>
  <si>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</si>
  <si>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</si>
  <si>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</si>
  <si>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</si>
  <si>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</si>
  <si>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</si>
  <si>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</si>
  <si>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</si>
  <si>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</si>
  <si>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</si>
  <si>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</si>
  <si>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</si>
  <si>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</si>
  <si>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</si>
  <si>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</si>
  <si>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</si>
  <si>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</si>
  <si>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</si>
  <si>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</si>
  <si>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</si>
  <si>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</si>
  <si>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</si>
  <si>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</si>
  <si>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</si>
  <si>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</si>
  <si>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</si>
  <si>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</si>
  <si>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</si>
  <si>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</si>
  <si>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</si>
  <si>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</si>
  <si>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</si>
  <si>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</si>
  <si>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</si>
  <si>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</si>
  <si>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</si>
  <si>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</si>
  <si>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</si>
  <si>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</si>
  <si>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</si>
  <si>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</si>
  <si>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</si>
  <si>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</si>
  <si>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</si>
  <si>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</si>
  <si>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</si>
  <si>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</si>
  <si>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</si>
  <si>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</si>
  <si>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</si>
  <si>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</si>
  <si>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</si>
  <si>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</si>
  <si>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</si>
  <si>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</si>
  <si>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</si>
  <si>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</si>
  <si>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</si>
  <si>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</si>
  <si>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</si>
  <si>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</si>
  <si>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</si>
  <si>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</si>
  <si>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</si>
  <si>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</si>
  <si>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</si>
  <si>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</si>
  <si>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</si>
  <si>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</si>
  <si>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</si>
  <si>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</si>
  <si>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</si>
  <si>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</si>
  <si>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</si>
  <si>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</si>
  <si>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</si>
  <si>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</si>
  <si>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</si>
  <si>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</si>
  <si>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</si>
  <si>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</si>
  <si>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</si>
  <si>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</si>
  <si>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</si>
  <si>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</si>
  <si>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</si>
  <si>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</si>
  <si>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</si>
  <si>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</si>
  <si>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</si>
  <si>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</si>
  <si>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</si>
  <si>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</si>
  <si>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</si>
  <si>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</si>
  <si>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</si>
  <si>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</si>
  <si>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</si>
  <si>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</si>
  <si>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</si>
  <si>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</si>
  <si>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</si>
  <si>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</si>
  <si>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</si>
  <si>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</si>
  <si>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</si>
  <si>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</si>
  <si>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</si>
  <si>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</si>
  <si>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</si>
  <si>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</si>
  <si>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</si>
  <si>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</si>
  <si>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</si>
  <si>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</si>
  <si>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</si>
  <si>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</si>
  <si>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</si>
  <si>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</si>
  <si>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</si>
  <si>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</si>
  <si>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</si>
  <si>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</si>
  <si>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</si>
  <si>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</si>
  <si>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</si>
  <si>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</si>
  <si>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</si>
  <si>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</si>
  <si>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</si>
  <si>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</si>
  <si>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</si>
  <si>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</si>
  <si>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</si>
  <si>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</si>
  <si>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</si>
  <si>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</si>
  <si>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</si>
  <si>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</si>
  <si>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</si>
  <si>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</si>
  <si>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</si>
  <si>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</si>
  <si>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</si>
  <si>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</si>
  <si>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</si>
  <si>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</si>
  <si>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</si>
  <si>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</si>
  <si>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</si>
  <si>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</si>
  <si>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</si>
  <si>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</si>
  <si>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</si>
  <si>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</si>
  <si>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</si>
  <si>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</si>
  <si>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</si>
  <si>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</si>
  <si>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</si>
  <si>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</si>
  <si>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</si>
  <si>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</si>
  <si>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</si>
  <si>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</si>
  <si>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</si>
  <si>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</si>
  <si>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</si>
  <si>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</si>
  <si>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</si>
  <si>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</si>
  <si>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</si>
  <si>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</si>
  <si>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</si>
  <si>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</si>
  <si>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</si>
  <si>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</si>
  <si>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</si>
  <si>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</si>
  <si>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</si>
  <si>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</si>
  <si>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</si>
  <si>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</si>
  <si>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</si>
  <si>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</si>
  <si>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</si>
  <si>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</si>
  <si>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</si>
  <si>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</si>
  <si>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</si>
  <si>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</si>
  <si>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</si>
  <si>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</si>
  <si>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</si>
  <si>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</si>
  <si>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</si>
  <si>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</si>
  <si>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</si>
  <si>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</si>
  <si>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</si>
  <si>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</si>
  <si>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</si>
  <si>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</si>
  <si>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</si>
  <si>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</si>
  <si>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</si>
  <si>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</si>
  <si>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</si>
  <si>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</si>
  <si>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</si>
  <si>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</si>
  <si>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</si>
  <si>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</si>
  <si>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</si>
  <si>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</si>
  <si>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</si>
  <si>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</si>
  <si>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</si>
  <si>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</si>
  <si>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</si>
  <si>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</si>
  <si>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</si>
  <si>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</si>
  <si>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</si>
  <si>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</si>
  <si>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</si>
  <si>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</si>
  <si>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</si>
  <si>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</si>
  <si>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</si>
  <si>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</si>
  <si>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</si>
  <si>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</si>
  <si>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</si>
  <si>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</si>
  <si>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</si>
  <si>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</si>
  <si>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</si>
  <si>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</si>
  <si>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</si>
  <si>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</si>
  <si>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</si>
  <si>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</si>
  <si>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</si>
  <si>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</si>
  <si>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</si>
  <si>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</si>
  <si>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</si>
  <si>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</si>
  <si>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</si>
  <si>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</si>
  <si>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</si>
  <si>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</si>
  <si>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</si>
  <si>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</si>
  <si>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</si>
  <si>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</si>
  <si>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</si>
  <si>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</si>
  <si>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</si>
  <si>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</si>
  <si>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</si>
  <si>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</si>
  <si>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</si>
  <si>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</si>
  <si>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</si>
  <si>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</si>
  <si>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</si>
  <si>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</si>
  <si>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</si>
  <si>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</si>
  <si>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</si>
  <si>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</si>
  <si>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</si>
  <si>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</si>
  <si>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</si>
  <si>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</si>
  <si>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</si>
  <si>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</si>
  <si>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</si>
  <si>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</si>
  <si>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</si>
  <si>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</si>
  <si>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</si>
  <si>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</si>
  <si>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</si>
  <si>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</si>
  <si>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</si>
  <si>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</si>
  <si>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</si>
  <si>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</si>
  <si>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</si>
  <si>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</si>
  <si>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</si>
  <si>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</si>
  <si>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</si>
  <si>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</si>
  <si>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</si>
  <si>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</si>
  <si>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</si>
  <si>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</si>
  <si>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</si>
  <si>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</si>
  <si>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</si>
  <si>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</si>
  <si>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</si>
  <si>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</si>
  <si>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</si>
  <si>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</si>
  <si>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</si>
  <si>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</si>
  <si>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</si>
  <si>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</si>
  <si>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</si>
  <si>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</si>
  <si>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</si>
  <si>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</si>
  <si>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</si>
  <si>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</si>
  <si>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</si>
  <si>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</si>
  <si>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</si>
  <si>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</si>
  <si>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</si>
  <si>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</si>
  <si>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</si>
  <si>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</si>
  <si>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</si>
  <si>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</si>
  <si>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</si>
  <si>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</si>
  <si>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</si>
  <si>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</si>
  <si>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</si>
  <si>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</si>
  <si>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</si>
  <si>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</si>
  <si>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</si>
  <si>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</si>
  <si>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</si>
  <si>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</si>
  <si>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</si>
  <si>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</si>
  <si>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</si>
  <si>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</si>
  <si>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</si>
  <si>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</si>
  <si>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</si>
  <si>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</si>
  <si>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</si>
  <si>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</si>
  <si>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</si>
  <si>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</si>
  <si>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</si>
  <si>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</si>
  <si>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</si>
  <si>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</si>
  <si>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</si>
  <si>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</si>
  <si>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</si>
  <si>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</si>
  <si>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</si>
  <si>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</si>
  <si>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</si>
  <si>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</si>
  <si>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</si>
  <si>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</si>
  <si>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</si>
  <si>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</si>
  <si>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</si>
  <si>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</si>
  <si>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</si>
  <si>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</si>
  <si>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</si>
  <si>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</si>
  <si>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</si>
  <si>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</si>
  <si>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</si>
  <si>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</si>
  <si>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</si>
  <si>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</si>
  <si>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</si>
  <si>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</si>
  <si>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</si>
  <si>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</si>
  <si>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</si>
  <si>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</si>
  <si>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</si>
  <si>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</si>
  <si>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</si>
  <si>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</si>
  <si>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</si>
  <si>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</si>
  <si>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</si>
  <si>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</si>
  <si>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</si>
  <si>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</si>
  <si>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</si>
  <si>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</si>
  <si>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</si>
  <si>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</si>
  <si>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</si>
  <si>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</si>
  <si>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</si>
  <si>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</si>
  <si>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</si>
  <si>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</si>
  <si>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</si>
  <si>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</si>
  <si>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</si>
  <si>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</si>
  <si>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</si>
  <si>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</si>
  <si>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</si>
  <si>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</si>
  <si>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</si>
  <si>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</si>
  <si>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</si>
  <si>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</si>
  <si>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</si>
  <si>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</si>
  <si>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</si>
  <si>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</si>
  <si>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</si>
  <si>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</si>
  <si>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</si>
  <si>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</si>
  <si>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</si>
  <si>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</si>
  <si>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</si>
  <si>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</si>
  <si>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</si>
  <si>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</si>
  <si>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</si>
  <si>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</si>
  <si>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</si>
  <si>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</si>
  <si>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</si>
  <si>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</si>
  <si>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</si>
  <si>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</si>
  <si>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</si>
  <si>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</si>
  <si>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</si>
  <si>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</si>
  <si>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</si>
  <si>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</si>
  <si>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</si>
  <si>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</si>
  <si>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</si>
  <si>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</si>
  <si>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</si>
  <si>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</si>
  <si>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</si>
  <si>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</si>
  <si>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</si>
  <si>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</si>
  <si>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</si>
  <si>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</si>
  <si>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</si>
  <si>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</si>
  <si>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</si>
  <si>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</si>
  <si>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</si>
  <si>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</si>
  <si>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</si>
  <si>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</si>
  <si>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</si>
  <si>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</si>
  <si>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</si>
  <si>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</si>
  <si>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</si>
  <si>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</si>
  <si>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</si>
  <si>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</si>
  <si>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</si>
  <si>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</si>
  <si>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</si>
  <si>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</si>
  <si>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</si>
  <si>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</si>
  <si>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</si>
  <si>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</si>
  <si>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</si>
  <si>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</si>
  <si>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</si>
  <si>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</si>
  <si>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</si>
  <si>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</si>
  <si>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</si>
  <si>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</si>
  <si>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</si>
  <si>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</si>
  <si>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</si>
  <si>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</si>
  <si>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</si>
  <si>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</si>
  <si>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</si>
  <si>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</si>
  <si>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</si>
  <si>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</si>
  <si>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</si>
  <si>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</si>
  <si>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</si>
  <si>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</si>
  <si>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</si>
  <si>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</si>
  <si>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</si>
  <si>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</si>
  <si>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</si>
  <si>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</si>
  <si>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</si>
  <si>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</si>
  <si>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</si>
  <si>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</si>
  <si>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</si>
  <si>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</si>
  <si>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</si>
  <si>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</si>
  <si>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</si>
  <si>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</si>
  <si>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</si>
  <si>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</si>
  <si>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</si>
  <si>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</si>
  <si>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</si>
  <si>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</si>
  <si>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</si>
  <si>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</si>
  <si>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</si>
  <si>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</si>
  <si>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</si>
  <si>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</si>
  <si>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</si>
  <si>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</si>
  <si>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</si>
  <si>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</si>
  <si>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</si>
  <si>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</si>
  <si>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</si>
  <si>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</si>
  <si>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</si>
  <si>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</si>
  <si>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</si>
  <si>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</si>
  <si>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</si>
  <si>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</si>
  <si>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</si>
  <si>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</si>
  <si>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</si>
  <si>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</si>
  <si>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</si>
  <si>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</si>
  <si>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</si>
  <si>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</si>
  <si>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</si>
  <si>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</si>
  <si>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</si>
  <si>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</si>
  <si>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</si>
  <si>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</si>
  <si>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</si>
  <si>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</si>
  <si>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</si>
  <si>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</si>
  <si>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</si>
  <si>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</si>
  <si>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</si>
  <si>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</si>
  <si>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</si>
  <si>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</si>
  <si>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</si>
  <si>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</si>
  <si>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</si>
  <si>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</si>
  <si>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</si>
  <si>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</si>
  <si>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</si>
  <si>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</si>
  <si>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</si>
  <si>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</si>
  <si>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</si>
  <si>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</si>
  <si>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</si>
  <si>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</si>
  <si>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</si>
  <si>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</si>
  <si>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</si>
  <si>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</si>
  <si>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</si>
  <si>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</si>
  <si>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</si>
  <si>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</si>
  <si>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</si>
  <si>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</si>
  <si>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</si>
  <si>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</si>
  <si>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</si>
  <si>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</si>
  <si>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</si>
  <si>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</si>
  <si>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</si>
  <si>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</si>
  <si>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</si>
  <si>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</si>
  <si>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</si>
  <si>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</si>
  <si>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</si>
  <si>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</si>
  <si>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</si>
  <si>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</si>
  <si>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</si>
  <si>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</si>
  <si>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</si>
  <si>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</si>
  <si>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</si>
  <si>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</si>
  <si>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</si>
  <si>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</si>
  <si>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</si>
  <si>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</si>
  <si>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</si>
  <si>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</si>
  <si>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</si>
  <si>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</si>
  <si>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</si>
  <si>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</si>
  <si>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</si>
  <si>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</si>
  <si>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</si>
  <si>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</si>
  <si>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</si>
  <si>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</si>
  <si>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</si>
  <si>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</si>
  <si>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</si>
  <si>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</si>
  <si>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</si>
  <si>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</si>
  <si>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</si>
  <si>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</si>
  <si>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</si>
  <si>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</si>
  <si>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</si>
  <si>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</si>
  <si>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</si>
  <si>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</si>
  <si>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</si>
  <si>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</si>
  <si>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</si>
  <si>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</si>
  <si>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</si>
  <si>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</si>
  <si>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</si>
  <si>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</si>
  <si>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</si>
  <si>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</si>
  <si>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</si>
  <si>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</si>
  <si>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</si>
  <si>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</si>
  <si>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</si>
  <si>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</si>
  <si>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</si>
  <si>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</si>
  <si>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</si>
  <si>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</si>
  <si>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</si>
  <si>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</si>
  <si>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</si>
  <si>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</si>
  <si>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</si>
  <si>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</si>
  <si>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</si>
  <si>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</si>
  <si>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</si>
  <si>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</si>
  <si>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</si>
  <si>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</si>
  <si>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</si>
  <si>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</si>
  <si>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</si>
  <si>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</si>
  <si>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</si>
  <si>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</si>
  <si>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</si>
  <si>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</si>
  <si>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</si>
  <si>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</si>
  <si>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</si>
  <si>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</si>
  <si>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</si>
  <si>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</si>
  <si>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</si>
  <si>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</si>
  <si>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</si>
  <si>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</si>
  <si>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</si>
  <si>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</si>
  <si>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</si>
  <si>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</si>
  <si>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</si>
  <si>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</si>
  <si>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</si>
  <si>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</si>
  <si>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</si>
  <si>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</si>
  <si>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</si>
  <si>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</si>
  <si>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</si>
  <si>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</si>
  <si>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</si>
  <si>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</si>
  <si>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</si>
  <si>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</si>
  <si>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</si>
  <si>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</si>
  <si>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</si>
  <si>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</si>
  <si>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</si>
  <si>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</si>
  <si>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</si>
  <si>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</si>
  <si>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</si>
  <si>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</si>
  <si>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</si>
  <si>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</si>
  <si>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</si>
  <si>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</si>
  <si>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</si>
  <si>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</si>
  <si>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</si>
  <si>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</si>
  <si>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</si>
  <si>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</si>
  <si>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</si>
  <si>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</si>
  <si>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</si>
  <si>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</si>
  <si>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</si>
  <si>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</si>
  <si>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</si>
  <si>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</si>
  <si>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</si>
  <si>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</si>
  <si>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</si>
  <si>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</si>
  <si>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</si>
  <si>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</si>
  <si>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</si>
  <si>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</si>
  <si>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</si>
  <si>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</si>
  <si>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</si>
  <si>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</si>
  <si>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</si>
  <si>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</si>
  <si>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</si>
  <si>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</si>
  <si>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</si>
  <si>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</si>
  <si>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</si>
  <si>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</si>
  <si>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</si>
  <si>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</si>
  <si>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</si>
  <si>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</si>
  <si>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</si>
  <si>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</si>
  <si>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</si>
  <si>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</si>
  <si>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</si>
  <si>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</si>
  <si>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</si>
  <si>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</si>
  <si>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</si>
  <si>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</si>
  <si>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</si>
  <si>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</si>
  <si>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</si>
  <si>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</si>
  <si>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</si>
  <si>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</si>
  <si>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</si>
  <si>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</si>
  <si>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</si>
  <si>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</si>
  <si>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</si>
  <si>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</si>
  <si>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</si>
  <si>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</si>
  <si>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</si>
  <si>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</si>
  <si>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</si>
  <si>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</si>
  <si>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</si>
  <si>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</si>
  <si>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</si>
  <si>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</si>
  <si>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</si>
  <si>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</si>
  <si>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</si>
  <si>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</si>
  <si>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</si>
  <si>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</si>
  <si>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</si>
  <si>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</si>
  <si>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</si>
  <si>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</si>
  <si>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</si>
  <si>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</si>
  <si>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</si>
  <si>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</si>
  <si>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</si>
  <si>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</si>
  <si>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</si>
  <si>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</si>
  <si>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</si>
  <si>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</si>
  <si>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</si>
  <si>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</si>
  <si>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</si>
  <si>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</si>
  <si>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</si>
  <si>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</si>
  <si>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</si>
  <si>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</si>
  <si>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</si>
  <si>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</si>
  <si>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</si>
  <si>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</si>
  <si>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</si>
  <si>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</si>
  <si>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</si>
  <si>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</si>
  <si>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</si>
  <si>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</si>
  <si>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</si>
  <si>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</si>
  <si>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</si>
  <si>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</si>
  <si>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</si>
  <si>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</si>
  <si>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</si>
  <si>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</si>
  <si>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</si>
  <si>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</si>
  <si>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</si>
  <si>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</si>
  <si>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</si>
  <si>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</si>
  <si>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</si>
  <si>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</si>
  <si>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</si>
  <si>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</si>
  <si>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</si>
  <si>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</si>
  <si>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</si>
  <si>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</si>
  <si>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</si>
  <si>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</si>
  <si>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</si>
  <si>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</si>
  <si>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</si>
  <si>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</si>
  <si>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</si>
  <si>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</si>
  <si>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</si>
  <si>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</si>
  <si>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</si>
  <si>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</si>
  <si>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</si>
  <si>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</si>
  <si>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</si>
  <si>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</si>
  <si>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</si>
  <si>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</si>
  <si>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</si>
  <si>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</si>
  <si>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</si>
  <si>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</si>
  <si>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</si>
  <si>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</si>
  <si>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</si>
  <si>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</si>
  <si>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</si>
  <si>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</si>
  <si>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</si>
  <si>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</si>
  <si>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</si>
  <si>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</si>
  <si>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</si>
  <si>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</si>
  <si>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</si>
  <si>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</si>
  <si>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</si>
  <si>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</si>
  <si>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</si>
  <si>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</si>
  <si>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</si>
  <si>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</si>
  <si>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</si>
  <si>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</si>
  <si>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</si>
  <si>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</si>
  <si>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</si>
  <si>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</si>
  <si>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</si>
  <si>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</si>
  <si>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</si>
  <si>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</si>
  <si>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</si>
  <si>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</si>
  <si>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</si>
  <si>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</si>
  <si>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</si>
  <si>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</si>
  <si>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</si>
  <si>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</si>
  <si>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</si>
  <si>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</si>
  <si>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</si>
  <si>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</si>
  <si>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</si>
  <si>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</si>
  <si>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</si>
  <si>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</si>
  <si>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</si>
  <si>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</si>
  <si>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</si>
  <si>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</si>
  <si>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</si>
  <si>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</si>
  <si>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</si>
  <si>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</si>
  <si>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</si>
  <si>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</si>
  <si>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</si>
  <si>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</si>
  <si>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</si>
  <si>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</si>
  <si>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</si>
  <si>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</si>
  <si>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</si>
  <si>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</si>
  <si>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</si>
  <si>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</si>
  <si>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</si>
  <si>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</si>
  <si>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</si>
  <si>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</si>
  <si>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</si>
  <si>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</si>
  <si>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</si>
  <si>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</si>
  <si>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</si>
  <si>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</si>
  <si>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</si>
  <si>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</si>
  <si>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</si>
  <si>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</si>
  <si>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</si>
  <si>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</si>
  <si>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</si>
  <si>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</si>
  <si>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</si>
  <si>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</si>
  <si>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</si>
  <si>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</si>
  <si>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</si>
  <si>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</si>
  <si>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</si>
  <si>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</si>
  <si>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</si>
  <si>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</si>
  <si>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</si>
  <si>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</si>
  <si>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</si>
  <si>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</si>
  <si>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</si>
  <si>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</si>
  <si>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</si>
  <si>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</si>
  <si>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</si>
  <si>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</si>
  <si>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</si>
  <si>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</si>
  <si>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</si>
  <si>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</si>
  <si>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</si>
  <si>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</si>
  <si>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</si>
  <si>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</si>
  <si>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</si>
  <si>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</si>
  <si>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</si>
  <si>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</si>
  <si>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</si>
  <si>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</si>
  <si>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</si>
  <si>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</si>
  <si>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</si>
  <si>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</si>
  <si>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</si>
  <si>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</si>
  <si>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</si>
  <si>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</si>
  <si>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</si>
  <si>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</si>
  <si>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</si>
  <si>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</si>
  <si>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</si>
  <si>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</si>
  <si>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</si>
  <si>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</si>
  <si>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</si>
  <si>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</si>
  <si>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</si>
  <si>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</si>
  <si>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</si>
  <si>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</si>
  <si>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</si>
  <si>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</si>
  <si>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</si>
  <si>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</si>
  <si>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</si>
  <si>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</si>
  <si>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</si>
  <si>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</si>
  <si>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</si>
  <si>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</si>
  <si>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</si>
  <si>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</si>
  <si>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</si>
  <si>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</si>
  <si>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</si>
  <si>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</si>
  <si>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</si>
  <si>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</si>
  <si>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</si>
  <si>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</si>
  <si>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</si>
  <si>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</si>
  <si>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</si>
  <si>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</si>
  <si>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</si>
  <si>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</si>
  <si>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</si>
  <si>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</si>
  <si>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</si>
  <si>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</si>
  <si>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</si>
  <si>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</si>
  <si>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</si>
  <si>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</si>
  <si>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</si>
  <si>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</si>
  <si>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</si>
  <si>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</si>
  <si>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</si>
  <si>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</si>
  <si>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</si>
  <si>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</si>
  <si>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</si>
  <si>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</si>
  <si>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</si>
  <si>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</si>
  <si>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</si>
  <si>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</si>
  <si>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</si>
  <si>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</si>
  <si>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</si>
  <si>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</si>
  <si>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</si>
  <si>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</si>
  <si>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</si>
  <si>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</si>
  <si>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</si>
  <si>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</si>
  <si>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</si>
  <si>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</si>
  <si>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</si>
  <si>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</si>
  <si>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</si>
  <si>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</si>
  <si>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</si>
  <si>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</si>
  <si>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</si>
  <si>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</si>
  <si>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</si>
  <si>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</si>
  <si>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</si>
  <si>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</si>
  <si>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</si>
  <si>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</si>
  <si>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</si>
  <si>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</si>
  <si>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</si>
  <si>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</si>
  <si>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</si>
  <si>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</si>
  <si>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</si>
  <si>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</si>
  <si>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</si>
  <si>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</si>
  <si>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</si>
  <si>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</si>
  <si>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</si>
  <si>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</si>
  <si>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</si>
  <si>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</si>
  <si>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</si>
  <si>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</si>
  <si>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</si>
  <si>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</si>
  <si>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</si>
  <si>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</si>
  <si>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</si>
  <si>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</si>
  <si>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</si>
  <si>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</si>
  <si>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</si>
  <si>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</si>
  <si>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</si>
  <si>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</si>
  <si>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</si>
  <si>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</si>
  <si>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</si>
  <si>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</si>
  <si>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</si>
  <si>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</si>
  <si>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</si>
  <si>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</si>
  <si>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</si>
  <si>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</si>
  <si>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</si>
  <si>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</si>
  <si>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</si>
  <si>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</si>
  <si>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</si>
  <si>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</si>
  <si>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</si>
  <si>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</si>
  <si>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</si>
  <si>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</si>
  <si>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</si>
  <si>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</si>
  <si>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</si>
  <si>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</si>
  <si>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</si>
  <si>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</si>
  <si>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</si>
  <si>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</si>
  <si>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</si>
  <si>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</si>
  <si>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</si>
  <si>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</si>
  <si>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</si>
  <si>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</si>
  <si>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</si>
  <si>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</si>
  <si>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</si>
  <si>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</si>
  <si>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</si>
  <si>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</si>
  <si>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</si>
  <si>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</si>
  <si>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</si>
  <si>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</si>
  <si>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</si>
  <si>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</si>
  <si>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</si>
  <si>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</si>
  <si>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</si>
  <si>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</si>
  <si>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</si>
  <si>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</si>
  <si>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</si>
  <si>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</si>
  <si>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</si>
  <si>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</si>
  <si>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</si>
  <si>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</si>
  <si>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</si>
  <si>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</si>
  <si>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</si>
  <si>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</si>
  <si>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</si>
  <si>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</si>
  <si>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</si>
  <si>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</si>
  <si>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</si>
  <si>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</si>
  <si>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</si>
  <si>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</si>
  <si>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</si>
  <si>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</si>
  <si>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</si>
  <si>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</si>
  <si>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</si>
  <si>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</si>
  <si>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</si>
  <si>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</si>
  <si>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</si>
  <si>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</si>
  <si>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</si>
  <si>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</si>
  <si>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</si>
  <si>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</si>
  <si>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</si>
  <si>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</si>
  <si>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</si>
  <si>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</si>
  <si>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</si>
  <si>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</si>
  <si>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</si>
  <si>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</si>
  <si>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</si>
  <si>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</si>
  <si>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</si>
  <si>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</si>
  <si>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</si>
  <si>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</si>
  <si>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</si>
  <si>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</si>
  <si>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</si>
  <si>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</si>
  <si>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</si>
  <si>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</si>
  <si>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</si>
  <si>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</si>
  <si>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</si>
  <si>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</si>
  <si>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</si>
  <si>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</si>
  <si>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</si>
  <si>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</si>
  <si>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</si>
  <si>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</si>
  <si>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</si>
  <si>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</si>
  <si>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</si>
  <si>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</si>
  <si>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</si>
  <si>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</si>
  <si>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</si>
  <si>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</si>
  <si>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</si>
  <si>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</si>
  <si>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</si>
  <si>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</si>
  <si>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</si>
  <si>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</si>
  <si>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</si>
  <si>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</si>
  <si>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</si>
  <si>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</si>
  <si>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</si>
  <si>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</si>
  <si>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</si>
  <si>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</si>
  <si>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</si>
  <si>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</si>
  <si>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</si>
  <si>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</si>
  <si>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</si>
  <si>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</si>
  <si>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</si>
  <si>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</si>
  <si>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</si>
  <si>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</si>
  <si>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</si>
  <si>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</si>
  <si>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</si>
  <si>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</si>
  <si>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</si>
  <si>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</si>
  <si>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</si>
  <si>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</si>
  <si>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</si>
  <si>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</si>
  <si>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</si>
  <si>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</si>
  <si>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</si>
  <si>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</si>
  <si>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</si>
  <si>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</si>
  <si>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</si>
  <si>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</si>
  <si>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</si>
  <si>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</si>
  <si>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</si>
  <si>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</si>
  <si>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</si>
  <si>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</si>
  <si>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</si>
  <si>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</si>
  <si>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</si>
  <si>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</si>
  <si>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</si>
  <si>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</si>
  <si>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</si>
  <si>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</si>
  <si>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</si>
  <si>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</si>
  <si>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</si>
  <si>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</si>
  <si>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</si>
  <si>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</si>
  <si>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</si>
  <si>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</si>
  <si>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</si>
  <si>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</si>
  <si>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</si>
  <si>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</si>
  <si>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</si>
  <si>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</si>
  <si>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</si>
  <si>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</si>
  <si>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</si>
  <si>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</si>
  <si>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</si>
  <si>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</si>
  <si>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</si>
  <si>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</si>
  <si>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</si>
  <si>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</si>
  <si>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</si>
  <si>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</si>
  <si>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</si>
  <si>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</si>
  <si>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</si>
  <si>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</si>
  <si>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</si>
  <si>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</si>
  <si>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</si>
  <si>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</si>
  <si>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</si>
  <si>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</si>
  <si>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</si>
  <si>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</si>
  <si>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</si>
  <si>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</si>
  <si>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</si>
  <si>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</si>
  <si>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</si>
  <si>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</si>
  <si>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</si>
  <si>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</si>
  <si>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</si>
  <si>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</si>
  <si>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</si>
  <si>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</si>
  <si>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</si>
  <si>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</si>
  <si>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</si>
  <si>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</si>
  <si>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</si>
  <si>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</si>
  <si>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</si>
  <si>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</si>
  <si>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</si>
  <si>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</si>
  <si>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</si>
  <si>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</si>
  <si>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</si>
  <si>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</si>
  <si>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</si>
  <si>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</si>
  <si>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</si>
  <si>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</si>
  <si>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</si>
  <si>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</si>
  <si>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</si>
  <si>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</si>
  <si>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</si>
  <si>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</si>
  <si>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</si>
  <si>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</si>
  <si>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</si>
  <si>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</si>
  <si>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</si>
  <si>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</si>
  <si>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</si>
  <si>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</si>
  <si>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</si>
  <si>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</si>
  <si>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</si>
  <si>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</si>
  <si>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</si>
  <si>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</si>
  <si>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</si>
  <si>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</si>
  <si>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</si>
  <si>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</si>
  <si>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</si>
  <si>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</si>
  <si>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</si>
  <si>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</si>
  <si>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</si>
  <si>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</si>
  <si>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</si>
  <si>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</si>
  <si>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</si>
  <si>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</si>
  <si>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</si>
  <si>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</si>
  <si>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</si>
  <si>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</si>
  <si>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</si>
  <si>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</si>
  <si>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</si>
  <si>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</si>
  <si>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</si>
  <si>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</si>
  <si>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</si>
  <si>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</si>
  <si>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</si>
  <si>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</si>
  <si>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</si>
  <si>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</si>
  <si>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</si>
  <si>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</si>
  <si>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</si>
  <si>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</si>
  <si>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</si>
  <si>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</si>
  <si>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</si>
  <si>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</si>
  <si>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</si>
  <si>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</si>
  <si>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</si>
  <si>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</si>
  <si>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</si>
  <si>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</si>
  <si>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</si>
  <si>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</si>
  <si>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</si>
  <si>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</si>
  <si>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</si>
  <si>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</si>
  <si>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</si>
  <si>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</si>
  <si>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</si>
  <si>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</si>
  <si>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</si>
  <si>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</si>
  <si>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</si>
  <si>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</si>
  <si>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</si>
  <si>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</si>
  <si>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</si>
  <si>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</si>
  <si>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</si>
  <si>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</si>
  <si>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</si>
  <si>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</si>
  <si>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</si>
  <si>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</si>
  <si>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</si>
  <si>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</si>
  <si>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</si>
  <si>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</si>
  <si>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</si>
  <si>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</si>
  <si>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</si>
  <si>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</si>
  <si>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</si>
  <si>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</si>
  <si>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</si>
  <si>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</si>
  <si>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</si>
  <si>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</si>
  <si>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</si>
  <si>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</si>
  <si>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</si>
  <si>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</si>
  <si>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</si>
  <si>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</si>
  <si>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</si>
  <si>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</si>
  <si>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</si>
  <si>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</si>
  <si>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</si>
  <si>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</si>
  <si>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</si>
  <si>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</si>
  <si>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</si>
  <si>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</si>
  <si>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</si>
  <si>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</si>
  <si>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</si>
  <si>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</si>
  <si>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</si>
  <si>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</si>
  <si>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</si>
  <si>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</si>
  <si>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</si>
  <si>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</si>
  <si>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</si>
  <si>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</si>
  <si>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</si>
  <si>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</si>
  <si>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</si>
  <si>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</si>
  <si>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</si>
  <si>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</si>
  <si>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</si>
  <si>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</si>
  <si>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</si>
  <si>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</si>
  <si>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</si>
  <si>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</si>
  <si>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</si>
  <si>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</si>
  <si>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</si>
  <si>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</si>
  <si>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</si>
  <si>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</si>
  <si>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</si>
  <si>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</si>
  <si>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</si>
  <si>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</si>
  <si>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</si>
  <si>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</si>
  <si>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</si>
  <si>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</si>
  <si>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</si>
  <si>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</si>
  <si>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</si>
  <si>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</si>
  <si>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</si>
  <si>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</si>
  <si>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</si>
  <si>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</si>
  <si>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</si>
  <si>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</si>
  <si>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</si>
  <si>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</si>
  <si>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</si>
  <si>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</si>
  <si>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</si>
  <si>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</si>
  <si>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</si>
  <si>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</si>
  <si>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</si>
  <si>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</si>
  <si>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</si>
  <si>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</si>
  <si>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</si>
  <si>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</si>
  <si>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</si>
  <si>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</si>
  <si>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</si>
  <si>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</si>
  <si>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</si>
  <si>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</si>
  <si>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</si>
  <si>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</si>
  <si>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</si>
  <si>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</si>
  <si>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</si>
  <si>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</si>
  <si>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</si>
  <si>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</si>
  <si>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</si>
  <si>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</si>
  <si>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</si>
  <si>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</si>
  <si>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</si>
  <si>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</si>
  <si>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</si>
  <si>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</si>
  <si>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</si>
  <si>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</si>
  <si>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</si>
  <si>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</si>
  <si>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</si>
  <si>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</si>
  <si>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</si>
  <si>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</si>
  <si>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</si>
  <si>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</si>
  <si>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</si>
  <si>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</si>
  <si>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</si>
  <si>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</si>
  <si>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</si>
  <si>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</si>
  <si>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</si>
  <si>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</si>
  <si>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</si>
  <si>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</si>
  <si>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</si>
  <si>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</si>
  <si>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</si>
  <si>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</si>
  <si>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</si>
  <si>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</si>
  <si>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</si>
  <si>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</si>
  <si>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</si>
  <si>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</si>
  <si>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</si>
  <si>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</si>
  <si>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</si>
  <si>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</si>
  <si>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</si>
  <si>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</si>
  <si>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</si>
  <si>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</si>
  <si>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</si>
  <si>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</si>
  <si>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</si>
  <si>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</si>
  <si>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</si>
  <si>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</si>
  <si>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</si>
  <si>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</si>
  <si>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</si>
  <si>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</si>
  <si>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</si>
  <si>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</si>
  <si>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</si>
  <si>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</si>
  <si>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</si>
  <si>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</si>
  <si>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</si>
  <si>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</si>
  <si>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</si>
  <si>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</si>
  <si>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</si>
  <si>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</si>
  <si>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</si>
  <si>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</si>
  <si>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</si>
  <si>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</si>
  <si>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</si>
  <si>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</si>
  <si>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</si>
  <si>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</si>
  <si>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</si>
  <si>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</si>
  <si>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</si>
  <si>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</si>
  <si>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</si>
  <si>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</si>
  <si>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</si>
  <si>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</si>
  <si>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</si>
  <si>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</si>
  <si>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</si>
  <si>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</si>
  <si>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</si>
  <si>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</si>
  <si>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</si>
  <si>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</si>
  <si>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</si>
  <si>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</si>
  <si>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</si>
  <si>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</si>
  <si>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</si>
  <si>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</si>
  <si>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</si>
  <si>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</si>
  <si>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</si>
  <si>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</si>
  <si>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</si>
  <si>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</si>
  <si>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</si>
  <si>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</si>
  <si>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</si>
  <si>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</si>
  <si>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</si>
  <si>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</si>
  <si>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</si>
  <si>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</si>
  <si>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</si>
  <si>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</si>
  <si>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</si>
  <si>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</si>
  <si>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</si>
  <si>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</si>
  <si>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</si>
  <si>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</si>
  <si>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</si>
  <si>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</si>
  <si>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</si>
  <si>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</si>
  <si>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</si>
  <si>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</si>
  <si>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</si>
  <si>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</si>
  <si>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</si>
  <si>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</si>
  <si>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</si>
  <si>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</si>
  <si>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</si>
  <si>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</si>
  <si>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</si>
  <si>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</si>
  <si>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</si>
  <si>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</si>
  <si>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</si>
  <si>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</si>
  <si>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</si>
  <si>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</si>
  <si>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</si>
  <si>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</si>
  <si>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</si>
  <si>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</si>
  <si>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</si>
  <si>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</si>
  <si>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</si>
  <si>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</si>
  <si>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</si>
  <si>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</si>
  <si>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</si>
  <si>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</si>
  <si>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</si>
  <si>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</si>
  <si>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</si>
  <si>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</si>
  <si>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</si>
  <si>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</si>
  <si>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</si>
  <si>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</si>
  <si>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</si>
  <si>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</si>
  <si>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</si>
  <si>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</si>
  <si>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</si>
  <si>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</si>
  <si>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</si>
  <si>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</si>
  <si>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</si>
  <si>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</si>
  <si>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</si>
  <si>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</si>
  <si>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</si>
  <si>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</si>
  <si>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</si>
  <si>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</si>
  <si>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</si>
  <si>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</si>
  <si>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</si>
  <si>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</si>
  <si>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</si>
  <si>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</si>
  <si>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</si>
  <si>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</si>
  <si>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</si>
  <si>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</si>
  <si>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</si>
  <si>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</si>
  <si>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</si>
  <si>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</si>
  <si>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</si>
  <si>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</si>
  <si>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</si>
  <si>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</si>
  <si>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</si>
  <si>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</si>
  <si>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</si>
  <si>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</si>
  <si>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</si>
  <si>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</si>
  <si>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</si>
  <si>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</si>
  <si>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</si>
  <si>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</si>
  <si>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</si>
  <si>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</si>
  <si>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</si>
  <si>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</si>
  <si>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</si>
  <si>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</si>
  <si>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</si>
  <si>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</si>
  <si>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</si>
  <si>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</si>
  <si>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</si>
  <si>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</si>
  <si>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</si>
  <si>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</si>
  <si>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</si>
  <si>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</si>
  <si>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</si>
  <si>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</si>
  <si>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</si>
  <si>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</si>
  <si>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</si>
  <si>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</si>
  <si>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</si>
  <si>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</si>
  <si>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</si>
  <si>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</si>
  <si>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</si>
  <si>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</si>
  <si>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</si>
  <si>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</si>
  <si>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</si>
  <si>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</si>
  <si>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</si>
  <si>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</si>
  <si>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</si>
  <si>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</si>
  <si>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</si>
  <si>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</si>
  <si>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</si>
  <si>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</si>
  <si>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</si>
  <si>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</si>
  <si>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</si>
  <si>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</si>
  <si>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</si>
  <si>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</si>
  <si>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</si>
  <si>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</si>
  <si>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</si>
  <si>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</si>
  <si>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</si>
  <si>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</si>
  <si>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</si>
  <si>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</si>
  <si>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</si>
  <si>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</si>
  <si>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</si>
  <si>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</si>
  <si>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</si>
  <si>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</si>
  <si>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</si>
  <si>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</si>
  <si>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</si>
  <si>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</si>
  <si>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</si>
  <si>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</si>
  <si>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</si>
  <si>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</si>
  <si>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</si>
  <si>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</si>
  <si>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</si>
  <si>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</si>
  <si>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</si>
  <si>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</si>
  <si>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</si>
  <si>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</si>
  <si>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</si>
  <si>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</si>
  <si>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</si>
  <si>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</si>
  <si>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</si>
  <si>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</si>
  <si>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</si>
  <si>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</si>
  <si>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</si>
  <si>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</si>
  <si>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</si>
  <si>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</si>
  <si>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</si>
  <si>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</si>
  <si>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</si>
  <si>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</si>
  <si>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</si>
  <si>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</si>
  <si>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</si>
  <si>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</si>
  <si>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</si>
  <si>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</si>
  <si>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</si>
  <si>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</si>
  <si>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</si>
  <si>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</si>
  <si>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</si>
  <si>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</si>
  <si>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</si>
  <si>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</si>
  <si>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</si>
  <si>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</si>
  <si>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</si>
  <si>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</si>
  <si>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</si>
  <si>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</si>
  <si>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</si>
  <si>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</si>
  <si>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</si>
  <si>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</si>
  <si>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</si>
  <si>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</si>
  <si>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</si>
  <si>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</si>
  <si>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</si>
  <si>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</si>
  <si>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</si>
  <si>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</si>
  <si>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</si>
  <si>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</si>
  <si>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</si>
  <si>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</si>
  <si>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</si>
  <si>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</si>
  <si>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</si>
  <si>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</si>
  <si>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</si>
  <si>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</si>
  <si>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</si>
  <si>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</si>
  <si>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</si>
  <si>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</si>
  <si>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</si>
  <si>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</si>
  <si>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</si>
  <si>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</si>
  <si>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</si>
  <si>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</si>
  <si>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</si>
  <si>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</si>
  <si>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</si>
  <si>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</si>
  <si>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</si>
  <si>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</si>
  <si>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</si>
  <si>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</si>
  <si>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</si>
  <si>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</si>
  <si>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</si>
  <si>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</si>
  <si>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</si>
  <si>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</si>
  <si>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</si>
  <si>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</si>
  <si>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</si>
  <si>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</si>
  <si>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</si>
  <si>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</si>
  <si>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</si>
  <si>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</si>
  <si>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</si>
  <si>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</si>
  <si>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</si>
  <si>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</si>
  <si>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</si>
  <si>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</si>
  <si>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</si>
  <si>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</si>
  <si>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</si>
  <si>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</si>
  <si>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</si>
  <si>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</si>
  <si>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</si>
  <si>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</si>
  <si>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</si>
  <si>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</si>
  <si>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</si>
  <si>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</si>
  <si>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</si>
  <si>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</si>
  <si>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</si>
  <si>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</si>
  <si>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</si>
  <si>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</si>
  <si>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</si>
  <si>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</si>
  <si>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</si>
  <si>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</si>
  <si>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</si>
  <si>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</si>
  <si>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</si>
  <si>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</si>
  <si>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</si>
  <si>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</si>
  <si>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</si>
  <si>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</si>
  <si>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</si>
  <si>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</si>
  <si>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</si>
  <si>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</si>
  <si>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</si>
  <si>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</si>
  <si>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</si>
  <si>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</si>
  <si>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</si>
  <si>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</si>
  <si>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</si>
  <si>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</si>
  <si>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</si>
  <si>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</si>
  <si>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</si>
  <si>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</si>
  <si>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</si>
  <si>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</si>
  <si>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</si>
  <si>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</si>
  <si>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</si>
  <si>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</si>
  <si>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</si>
  <si>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</si>
  <si>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</si>
  <si>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</si>
  <si>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</si>
  <si>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</si>
  <si>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</si>
  <si>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</si>
  <si>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</si>
  <si>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</si>
  <si>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</si>
  <si>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</si>
  <si>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</si>
  <si>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</si>
  <si>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</si>
  <si>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</si>
  <si>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</si>
  <si>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</si>
  <si>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</si>
  <si>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</si>
  <si>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</si>
  <si>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</si>
  <si>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</si>
  <si>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</si>
  <si>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</si>
  <si>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</si>
  <si>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</si>
  <si>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</si>
  <si>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</si>
  <si>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</si>
  <si>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</si>
  <si>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</si>
  <si>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</si>
  <si>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</si>
  <si>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</si>
  <si>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</si>
  <si>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</si>
  <si>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</si>
  <si>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</si>
  <si>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</si>
  <si>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</si>
  <si>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</si>
  <si>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</si>
  <si>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</si>
  <si>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</si>
  <si>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</si>
  <si>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</si>
  <si>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</si>
  <si>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</si>
  <si>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</si>
  <si>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</si>
  <si>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</si>
  <si>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</si>
  <si>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</si>
  <si>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</si>
  <si>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</si>
  <si>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</si>
  <si>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</si>
  <si>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</si>
  <si>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</si>
  <si>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</si>
  <si>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</si>
  <si>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</si>
  <si>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</si>
  <si>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</si>
  <si>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</si>
  <si>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</si>
  <si>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</si>
  <si>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</si>
  <si>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</si>
  <si>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</si>
  <si>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</si>
  <si>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</si>
  <si>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</si>
  <si>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</si>
  <si>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</si>
  <si>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</si>
  <si>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</si>
  <si>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</si>
  <si>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</si>
  <si>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</si>
  <si>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</si>
  <si>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</si>
  <si>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</si>
  <si>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</si>
  <si>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</si>
  <si>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</si>
  <si>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</si>
  <si>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</si>
  <si>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</si>
  <si>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</si>
  <si>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</si>
  <si>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</si>
  <si>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</si>
  <si>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</si>
  <si>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</si>
  <si>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</si>
  <si>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</si>
  <si>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</si>
  <si>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</si>
  <si>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</si>
  <si>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</si>
  <si>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</si>
  <si>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</si>
  <si>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</si>
  <si>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</si>
  <si>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</si>
  <si>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</si>
  <si>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</si>
  <si>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</si>
  <si>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</si>
  <si>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</si>
  <si>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</si>
  <si>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</si>
  <si>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</si>
  <si>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</si>
  <si>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</si>
  <si>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</si>
  <si>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</si>
  <si>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</si>
  <si>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</si>
  <si>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</si>
  <si>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</si>
  <si>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</si>
  <si>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</si>
  <si>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</si>
  <si>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</si>
  <si>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</si>
  <si>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</si>
  <si>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</si>
  <si>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</si>
  <si>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</si>
  <si>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</si>
  <si>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</si>
  <si>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</si>
  <si>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</si>
  <si>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</si>
  <si>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</si>
  <si>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</si>
  <si>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</si>
  <si>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</si>
  <si>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</si>
  <si>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</si>
  <si>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</si>
  <si>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</si>
  <si>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</si>
  <si>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</si>
  <si>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</si>
  <si>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</si>
  <si>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</si>
  <si>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</si>
  <si>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</si>
  <si>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</si>
  <si>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</si>
  <si>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</si>
  <si>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</si>
  <si>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</si>
  <si>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</si>
  <si>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</si>
  <si>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</si>
  <si>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</si>
  <si>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</si>
  <si>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</si>
  <si>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</si>
  <si>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</si>
  <si>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</si>
  <si>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</si>
  <si>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</si>
  <si>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</si>
  <si>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</si>
  <si>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</si>
  <si>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</si>
  <si>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</si>
  <si>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</si>
  <si>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</si>
  <si>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</si>
  <si>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</si>
  <si>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</si>
  <si>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</si>
  <si>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</si>
  <si>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</si>
  <si>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PCM-20251006-00001110 </t>
  </si>
  <si>
    <t>access issue, military base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</si>
  <si>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</si>
  <si>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</si>
  <si>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</si>
  <si>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</si>
  <si>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</si>
  <si>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</si>
  <si>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</si>
  <si>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</si>
  <si>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</si>
  <si>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</si>
  <si>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 20 mins</t>
  </si>
  <si>
    <t>PCM-20251006-00001181</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</si>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</sst>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7">
    <sortCondition ref="H1:H1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9" totalsRowShown="0" headerRowDxfId="64" dataDxfId="63" headerRowBorderDxfId="61" tableBorderDxfId="62">
  <autoFilter ref="A1:L120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4" totalsRowShown="0" headerRowDxfId="48" dataDxfId="47" headerRowBorderDxfId="45" tableBorderDxfId="46" totalsRowBorderDxfId="44">
  <autoFilter ref="A1:L4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3" totalsRowShown="0" headerRowDxfId="15" dataDxfId="14" headerRowBorderDxfId="12" tableBorderDxfId="13">
  <autoFilter ref="A1:L27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3"/>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273.59536122684949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45936.543787152776</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45936.543787152776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45936.543787152776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45936.543787152776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45936.543787152776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45936.543787152776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45936.543787152776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45936.543787152776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45936.543787152776</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45936.543787152776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45936.543787152776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45936.543787152776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45936.543787152776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45936.543787152776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45936.543787152776</v>
      </c>
      <c r="H17" s="68"/>
      <c r="I17" s="73" t="str">
        <f>IFERROR(VLOOKUP(D17,DB!A:F,6,0),"")</f>
        <v/>
      </c>
      <c r="J17" s="73" t="str">
        <f>IFERROR(VLOOKUP(D17,DB!A:G,7,0),"")</f>
        <v/>
      </c>
      <c r="K17" s="69"/>
      <c r="L17" s="70" t="str">
        <f>IFERROR(VLOOKUP(D17,DB!A:I,9,0),"")</f>
        <v/>
      </c>
    </row>
    <row r="18" spans="1:12" ht="15" customHeight="1">
      <c r="A18" s="155"/>
      <c r="B18" s="156" t="str">
        <f>IFERROR(VLOOKUP(D18,DB!A:K,11,0),"")</f>
        <v/>
      </c>
      <c r="C18" s="156"/>
      <c r="D18" s="156"/>
      <c r="E18" s="157"/>
      <c r="F18" s="158"/>
      <c r="G18" s="159">
        <f ca="1">IFERROR(NOW()-F18,"")</f>
        <v>45936.543786805552</v>
      </c>
      <c r="H18" s="158"/>
      <c r="I18" s="156" t="str">
        <f>IFERROR(VLOOKUP(D18,DB!A:F,6,0),"")</f>
        <v/>
      </c>
      <c r="J18" s="73" t="str">
        <f>IFERROR(VLOOKUP(D18,DB!A:G,7,0),"")</f>
        <v/>
      </c>
      <c r="K18" s="160"/>
      <c r="L18" s="161" t="str">
        <f>IFERROR(VLOOKUP(D18,DB!A:I,9,0),"")</f>
        <v/>
      </c>
    </row>
    <row r="19" spans="1:12" ht="15" customHeight="1">
      <c r="A19" s="155"/>
      <c r="B19" s="156" t="str">
        <f>IFERROR(VLOOKUP(D19,DB!A:K,11,0),"")</f>
        <v/>
      </c>
      <c r="C19" s="156"/>
      <c r="D19" s="156"/>
      <c r="E19" s="157"/>
      <c r="F19" s="158"/>
      <c r="G19" s="159">
        <f ca="1">IFERROR(NOW()-F19,"")</f>
        <v>45936.543786805552</v>
      </c>
      <c r="H19" s="158"/>
      <c r="I19" s="156" t="str">
        <f>IFERROR(VLOOKUP(D19,DB!A:F,6,0),"")</f>
        <v/>
      </c>
      <c r="J19" s="73" t="str">
        <f>IFERROR(VLOOKUP(D19,DB!A:G,7,0),"")</f>
        <v/>
      </c>
      <c r="K19" s="160"/>
      <c r="L19" s="161" t="str">
        <f>IFERROR(VLOOKUP(D19,DB!A:I,9,0),"")</f>
        <v/>
      </c>
    </row>
    <row r="20" spans="1:12" ht="15" customHeight="1">
      <c r="A20" s="155"/>
      <c r="B20" s="156" t="str">
        <f>IFERROR(VLOOKUP(D20,DB!A:K,11,0),"")</f>
        <v/>
      </c>
      <c r="C20" s="156"/>
      <c r="D20" s="156"/>
      <c r="E20" s="157"/>
      <c r="F20" s="158"/>
      <c r="G20" s="159">
        <f ca="1">IFERROR(NOW()-F20,"")</f>
        <v>45936.543786805552</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45936.543786805552</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45936.543786805552</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45936.543786805552</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45936.543786805552</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45936.543786805552</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45936.543786805552</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45936.543786805552</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45936.543786805552</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45936.543786805552</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45936.543786805552</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45936.543786805552</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45936.543786805552</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45936.543786805552</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45936.543786805552</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45936.543786805552</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45936.543786805552</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45936.543786805552</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45936.543786805552</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45936.543786805552</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45936.543786805552</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45936.543786805552</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45936.543786805552</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45936.543786805552</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45936.543786805552</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45936.543786805552</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45936.543786805552</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45936.543786805552</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45936.543786805552</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45936.543786805552</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45936.543786805552</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45936.543786805552</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45936.543786805552</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45936.543786805552</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45936.543786805552</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45936.543786805552</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45936.543786805552</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45936.543786805552</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45936.543786805552</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45936.543786805552</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45936.543786805552</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45936.543786805552</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45936.543786805552</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45936.543786805552</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45936.543786805552</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45936.543786805552</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45936.543786805552</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45936.543786805552</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45936.543786805552</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45936.543786805552</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45936.543786805552</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45936.543786805552</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45936.543786805552</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45936.543786805552</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45936.543786805552</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45936.543786805552</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45936.543786805552</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45936.543786805552</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45936.543786805552</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45936.543786805552</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45936.543786805552</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45936.543786805552</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45936.543786805552</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45936.543786805552</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45936.543786805552</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45936.543786805552</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45936.543786805552</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45936.543786805552</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45936.543786805552</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45936.543786805552</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45936.543786805552</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45936.543786805552</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45936.543786805552</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45936.543786805552</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45936.543786805552</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45936.543786805552</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45936.543786805552</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45936.543786805552</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45936.543786805552</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45936.543786805552</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45936.543786805552</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45936.543786805552</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45936.543786805552</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45936.543786805552</v>
      </c>
      <c r="H103" s="158"/>
      <c r="I103" s="156" t="str">
        <f>IFERROR(VLOOKUP(D103,DB!A:F,6,0),"")</f>
        <v/>
      </c>
      <c r="J103" s="73" t="str">
        <f>IFERROR(VLOOKUP(D103,DB!A:G,7,0),"")</f>
        <v/>
      </c>
      <c r="K103" s="160"/>
      <c r="L103" s="161" t="str">
        <f>IFERROR(VLOOKUP(D103,DB!A:I,9,0),"")</f>
        <v/>
      </c>
    </row>
  </sheetData>
  <customSheetViews>
    <customSheetView guid="{F6042A99-DD27-4453-835D-0834D95730CC}" filter="1" showAutoFilter="1">
      <pageMargins left="0" right="0" top="0" bottom="0" header="0" footer="0"/>
      <autoFilter ref="B1:M1" xr:uid="{340AE688-CD4C-4240-B465-C4FC6178C2AF}"/>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tabSelected="1" workbookViewId="0">
      <selection activeCell="D11" sqref="D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129.81670347222098</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111.54394884259091</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2</v>
      </c>
      <c r="D5" s="18" t="s">
        <v>16299</v>
      </c>
      <c r="E5" s="100" t="s">
        <v>38964</v>
      </c>
      <c r="F5" s="132">
        <v>45936.478807870371</v>
      </c>
      <c r="G5" s="133">
        <f ca="1">IFERROR(NOW()-F5,"-")</f>
        <v>6.4978935180988628E-2</v>
      </c>
      <c r="H5" s="132">
        <v>45936.468391203707</v>
      </c>
      <c r="I5" s="18" t="str">
        <f>IFERROR(VLOOKUP(D5,DB!A:F,6,0),"")</f>
        <v>SCECO</v>
      </c>
      <c r="J5" s="18" t="str">
        <f>IFERROR(VLOOKUP(D5,DB!A:G,7,0),"")</f>
        <v>Dead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45936.543786805552</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45936.543786805552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45936.543786805552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45936.543786805552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45936.543786805552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45936.543786805552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45936.543786805552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45936.543786805552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45936.543786805552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45936.543786805552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45936.543786805552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45936.543786805552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45936.543786805552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45936.543786805552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45936.543786805552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45936.543786805552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45936.543786805552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45936.543786805552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45936.543786805552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45936.543786805552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45936.543786805552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45936.543786805552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45936.543786805552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45936.543786805552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45936.543786805552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45936.543786805552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45936.543786805552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45936.543786805552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45936.543786805552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45936.543786805552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45936.543786805552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45936.543786805552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45936.543786805552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45936.543786805552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45936.543786805552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45936.543786805552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45936.543786805552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45936.543786805552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45936.543786805552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45936.543786805552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45936.543786805552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45936.543786805552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45936.543786805552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45936.543786805552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45936.543786805552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45936.543786805552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45936.543786805552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45936.543786805552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45936.543786805552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45936.543786805552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45936.543786805552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45936.543786805552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45936.543786805552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45936.543786805552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45936.543786805552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45936.543786805552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45936.543786805552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45936.543786805552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45936.543786805552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45936.543786805552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45936.543786805552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45936.543786805552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45936.543786805552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45936.543786805552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45936.543786805552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45936.543786805552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45936.543786805552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45936.543786805552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45936.543786805552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45936.543786805552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45936.543786805552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45936.543786805552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45936.543786805552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45936.543786805552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45936.543786805552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45936.543786805552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45936.543786805552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45936.543786805552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45936.543786805552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45936.543786805552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45936.543786805552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45936.543786805552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45936.543786805552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45936.543786805552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45936.543786805552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45936.543786805552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45936.543786805552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45936.543786805552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45936.543786805552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45936.543786805552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45936.543786805552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45936.543786805552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45936.543786805552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45936.543786805552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45936.543786805552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45936.543786805552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45936.543786805552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45936.543786805552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45936.543786805552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45936.543786805552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45936.543786805552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45936.543786805552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45936.543786805552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45936.543786805552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45936.543786805552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45936.543786805552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45936.543786805552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45936.543786805552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45936.543786805552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45936.543786805552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45936.543786805552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45936.543786805552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45936.543786805552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45936.543786805552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45936.543786805552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45936.543786805552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45936.543786805552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45936.543786805552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45936.543786805552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45936.543786805552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45936.543786805552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45936.543786805552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45936.543786805552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45936.543786805552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45936.543786805552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45936.543786805552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45936.543786805552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45936.543786805552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45936.543786805552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45936.543786805552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45936.543786805552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45936.543786805552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45936.543786805552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45936.543786805552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45936.543786805552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45936.543786805552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45936.543786805552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45936.543786805552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45936.543786805552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45936.543786805552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45936.543786805552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45936.543786805552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45936.543786805552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45936.543786805552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45936.543786805552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45936.543786805552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45936.543786805552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45936.543786805552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45936.543786805552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45936.543786805552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45936.543786805552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45936.543786805552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45936.543786805552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45936.543786805552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45936.543786805552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45936.543786805552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45936.543786805552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45936.543786805552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45936.543786805552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45936.543786805552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45936.543786805552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45936.543786805552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45936.543786805552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45936.543786805552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45936.543786805552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45936.543786805552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45936.543786805552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45936.543786805552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45936.543786805552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45936.543786805552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45936.543786805552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45936.543786805552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45936.543786805552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45936.543786805552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45936.543786805552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45936.543786805552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45936.543786805552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45936.543786805552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45936.543786805552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45936.543786805552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45936.543786805552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45936.543786805552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45936.543786805552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45936.543786805552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45936.543786805552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45936.543786805552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45936.543786805552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45936.543786805552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45936.543786805552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45936.543786805552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45936.543786805552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45936.543786805552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45936.543786805552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45936.543786805552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45936.543786805552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45936.543786805552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45936.543786805552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45936.543786805552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45936.543786805552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45936.543786805552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45936.543786805552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45936.543786805552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45936.543786805552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45936.543786805552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45936.543786805552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45936.543786805552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45936.543786805552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45936.543786805552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45936.543786805552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45936.543786805552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45936.543786805552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45936.543786805552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45936.543786805552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45936.543786805552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45936.543786805552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45936.543786805552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45936.543786805552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45936.543786805552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45936.543786805552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45936.543786805552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45936.543786805552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45936.543786805552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45936.543786805552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45936.543786805552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45936.543786805552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45936.543786805552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45936.543786805552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45936.543786805552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45936.543786805552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45936.543786805552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45936.543786805552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45936.543786805552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45936.543786805552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45936.543786805552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45936.543786805552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45936.543786805552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45936.543786805552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45936.543786805552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45936.543786805552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45936.543786805552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45936.543786805552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45936.543786805552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45936.543786805552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45936.543786805552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45936.543786805552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45936.543786805552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45936.543786805552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45936.543786805552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45936.543786805552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45936.543786805552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45936.543786805552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45936.543786805552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45936.543786805552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45936.543786805552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45936.543786805552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45936.543786805552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45936.543786805552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2" ca="1" si="0">IFERROR(NOW()-F2,"-")</f>
        <v>45936.543787152776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45936.543787152776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45936.543787152776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45936.543787152776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45936.543787152776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45936.543787152776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45936.543787152776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45936.543787152776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45936.543787152776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45936.543787152776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45936.543787152776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45936.543787152776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45936.543787152776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45936.543787152776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45936.543787152776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45936.543787152776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45936.543787152776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45936.543787152776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45936.543787152776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45936.543787152776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45936.543787152776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45936.543787152776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45936.543787152776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45936.543787152776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45936.543787152776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45936.543787152776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45936.543787152776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45936.543787152776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45936.543787152776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45936.543787152776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45936.543787152776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45936.543787152776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45936.543787152776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45936.543787152776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45936.543787152776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45936.543787152776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45936.543787152776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45936.543787152776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45936.543787152776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45936.543787152776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45936.543787152776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ref="G43:G106" ca="1" si="1">IFERROR(NOW()-F43,"-")</f>
        <v>45936.543787152776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45936.543787152776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45936.543787152776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45936.543787152776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45936.543787152776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45936.543787152776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45936.543787152776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45936.543787152776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45936.543787152776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45936.543787152776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45936.543787152776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45936.543787152776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45936.543787152776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45936.543787152776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45936.543787152776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45936.543787152776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45936.543787152776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45936.543787152776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45936.543787152776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45936.543787152776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45936.543787152776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45936.543787152776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45936.543787152776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45936.543787152776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45936.543787152776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45936.543787152776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45936.543787152776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45936.543787152776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45936.543787152776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45936.543787152776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45936.543787152776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45936.543787152776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45936.543787152776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45936.543787152776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45936.543787152776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45936.543787152776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45936.543787152776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45936.543787152776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45936.543787152776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45936.543787152776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45936.543787152776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45936.543787152776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45936.543787152776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45936.543787152776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45936.543787152776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45936.543787152776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45936.543787152776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45936.543787152776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45936.543787152776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45936.543787152776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45936.543787152776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45936.543787152776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45936.543787152776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45936.543787152776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45936.543787152776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45936.543787152776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45936.543787152776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45936.543787152776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45936.543787152776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45936.543787152776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45936.543787152776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45936.543787152776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45936.543787152776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45936.543787152776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ref="G107:G170" ca="1" si="2">IFERROR(NOW()-F107,"-")</f>
        <v>45936.543787152776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45936.543787152776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45936.543787152776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45936.543787152776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45936.543787152776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45936.543787152776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45936.543787152776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45936.543787152776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45936.543787152776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45936.543787152776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45936.543787152776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45936.543787152776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45936.543787152776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45936.543787152776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45936.543787152776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45936.543787152776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45936.543787152776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45936.543787152776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45936.543787152776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45936.543787152776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45936.543787152776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45936.543787152776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45936.543787152776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45936.543787152776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45936.543787152776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45936.543787152776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45936.543787152776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45936.543787152776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45936.543787152776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45936.543787152776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45936.543787152776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45936.543787152776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45936.543787152776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45936.543787152776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45936.543787152776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45936.543787152776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45936.543787152776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45936.543787152776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45936.543787152776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45936.543787152776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45936.543787152776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45936.543787152776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45936.543787152776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45936.543787152776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45936.543787152776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45936.543787152776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45936.543787152776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45936.543787152776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45936.543787152776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45936.543787152776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45936.543787152776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45936.543787152776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45936.543787152776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45936.543787152776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45936.543787152776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45936.543787152776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45936.543787152776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45936.543787152776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45936.543787152776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45936.543787152776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45936.543787152776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45936.543787152776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45936.543787152776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45936.543787152776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ref="G171:G234" ca="1" si="3">IFERROR(NOW()-F171,"-")</f>
        <v>45936.543787152776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45936.543787152776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45936.543787152776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45936.543787152776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45936.543787152776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45936.543787152776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45936.543787152776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45936.543787152776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45936.543787152776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45936.543787152776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45936.543787152776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45936.543787152776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45936.543787152776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45936.543787152776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45936.543787152776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45936.543787152776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45936.543787152776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45936.543787152776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45936.543787152776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45936.543787152776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45936.543787152776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45936.543787152776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45936.543787152776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45936.543787152776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45936.543787152776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45936.543787152776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45936.543787152776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45936.543787152776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45936.543787152776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45936.543787152776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45936.543787152776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45936.543787152776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45936.543787152776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45936.543787152776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45936.543787152776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45936.543787152776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45936.543787152776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45936.543787152776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45936.543787152776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45936.543787152776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45936.543787152776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45936.543787152776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45936.543787152776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45936.543787152776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45936.543787152776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45936.543787152776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45936.543787152776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45936.543787152776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45936.543787152776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45936.543787152776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45936.543787152776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45936.543787152776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45936.543787152776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45936.543787152776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45936.543787152776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45936.543787152776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45936.543787152776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45936.543787152776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45936.543787152776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45936.543787152776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45936.543787152776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45936.543787152776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45936.543787152776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45936.543787152776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ref="G235:G298" ca="1" si="4">IFERROR(NOW()-F235,"-")</f>
        <v>45936.543787152776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45936.543787152776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45936.543787152776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45936.543787152776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45936.543787152776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45936.543787152776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45936.543787152776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45936.543787152776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45936.543787152776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45936.543787152776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45936.543787152776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45936.543787152776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45936.543787152776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45936.543787152776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45936.543787152776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45936.543787152776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45936.543787152776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45936.543787152776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45936.543787152776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45936.543787152776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45936.543787152776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45936.543787152776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45936.543787152776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45936.543787152776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45936.543787152776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45936.543787152776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45936.543787152776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45936.543787152776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45936.543787152776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45936.543787152776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45936.543787152776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45936.543787152776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45936.543787152776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45936.543787152776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45936.543787152776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45936.543787152776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45936.543787152776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45936.543787152776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45936.543787152776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45936.543787152776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45936.543787152776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45936.543787152776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45936.543787152776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45936.543787152776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45936.543787152776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45936.543787152776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45936.543787152776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45936.543787152776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45936.543787152776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45936.543787152776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45936.543787152776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45936.543787152776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45936.543787152776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45936.543787152776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45936.543787152776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45936.543787152776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45936.543787152776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45936.543787152776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45936.543787152776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45936.543787152776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45936.543787152776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45936.543787152776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45936.543787152776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45936.543787152776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ref="G299:G362" ca="1" si="5">IFERROR(NOW()-F299,"-")</f>
        <v>45936.543787152776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45936.543787152776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45936.543787152776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45936.543787152776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45936.543787152776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45936.543787152776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45936.543787152776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45936.543787152776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45936.543787152776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45936.543787152776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45936.543787152776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45936.543787152776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45936.543787152776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45936.543787152776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45936.543787152776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45936.543787152776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45936.543787152776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45936.543787152776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45936.543787152776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45936.543787152776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45936.543787152776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45936.543787152776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45936.543787152776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45936.543787152776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45936.543787152776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45936.543787152776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45936.543787152776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45936.543787152776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45936.543787152776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45936.543787152776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45936.543787152776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45936.543787152776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45936.543787152776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45936.543787152776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45936.543787152776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45936.543787152776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45936.543787152776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45936.543787152776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45936.543787152776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45936.543787152776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45936.543787152776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45936.543787152776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45936.543787152776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45936.543787152776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45936.543787152776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45936.543787152776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45936.543787152776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45936.543787152776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45936.543787152776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45936.543787152776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45936.543787152776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45936.543787152776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45936.543787152776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45936.543787152776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45936.543787152776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45936.543787152776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45936.543787152776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45936.543787152776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45936.543787152776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45936.543787152776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45936.543787152776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45936.543787152776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45936.543787152776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45936.543787152776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ref="G363:G426" ca="1" si="6">IFERROR(NOW()-F363,"-")</f>
        <v>45936.543787152776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45936.543787152776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45936.543787152776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45936.543787152776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45936.543787152776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45936.543787152776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45936.543787152776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45936.543787152776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45936.543787152776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45936.543787152776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45936.543787152776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45936.543787152776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45936.543787152776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45936.543787152776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45936.543787152776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45936.543787152776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45936.543787152776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45936.543787152776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45936.543787152776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45936.543787152776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45936.543787152776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45936.543787152776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45936.543787152776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45936.543787152776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45936.543787152776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45936.543787152776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45936.543787152776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45936.543787152776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45936.543787152776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45936.543787152776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45936.543787152776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45936.543787152776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45936.543787152776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45936.543787152776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45936.543787152776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45936.543787152776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45936.543787152776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45936.543787152776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45936.543787152776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45936.543787152776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45936.543787152776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45936.543787152776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45936.543787152776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45936.543787152776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45936.543787152776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45936.543787152776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45936.543787152776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45936.543787152776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45936.543787152776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45936.543787152776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45936.543787152776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45936.543787152776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45936.543787152776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45936.543787152776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45936.543787152776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45936.543787152776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45936.543787152776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45936.543787152776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45936.543787152776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45936.543787152776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45936.543787152776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45936.543787152776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45936.543787152776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45936.543787152776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ref="G427:G490" ca="1" si="7">IFERROR(NOW()-F427,"-")</f>
        <v>45936.543787152776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45936.543787152776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45936.543787152776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45936.543787152776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45936.543787152776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45936.543787152776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45936.543787152776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45936.543787152776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45936.543787152776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45936.543787152776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45936.543787152776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45936.543787152776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45936.543787152776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45936.543787152776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45936.543787152776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45936.543787152776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45936.543787152776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45936.543787152776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45936.543787152776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45936.543787152776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45936.543787152776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45936.543787152776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45936.543787152776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45936.543787152776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45936.543787152776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45936.543787152776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45936.543787152776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45936.543787152776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45936.543787152776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45936.543787152776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45936.543787152776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45936.543787152776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45936.543787152776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45936.543787152776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45936.543787152776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45936.543787152776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45936.543787152776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45936.543787152776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45936.543787152776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45936.543787152776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45936.543787152776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45936.543787152776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45936.543787152776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45936.543787152776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45936.543787152776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45936.543787152776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45936.543787152776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45936.543787152776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45936.543787152776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45936.543787152776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45936.543787152776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45936.543787152776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45936.543787152776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45936.543787152776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45936.543787152776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45936.543787152776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45936.543787152776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45936.543787152776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45936.543787152776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45936.543787152776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45936.543787152776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45936.543787152776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45936.543787152776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45936.543787152776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ref="G491:G554" ca="1" si="8">IFERROR(NOW()-F491,"-")</f>
        <v>45936.543787152776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45936.543787152776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45936.543787152776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45936.543787152776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45936.543787152776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45936.543787152776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45936.543787152776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45936.543787152776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45936.543787152776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45936.543787152776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45936.543787152776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45936.543787152776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45936.543787152776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45936.543787152776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45936.543787152776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45936.543787152776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45936.543787152776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45936.543787152776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45936.543787152776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45936.543787152776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45936.543787152776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45936.543787152776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45936.543787152776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45936.543787152776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45936.543787152776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45936.543787152776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45936.543787152776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45936.543787152776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45936.543787152776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45936.543787152776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45936.543787152776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45936.543787152776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45936.543787152776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45936.543787152776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45936.543787152776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45936.543787152776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45936.543787152776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45936.543787152776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45936.543787152776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45936.543787152776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45936.543787152776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45936.543787152776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45936.543787152776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45936.543787152776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45936.543787152776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45936.543787152776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45936.543787152776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45936.543787152776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45936.543787152776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45936.543787152776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45936.543787152776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45936.543787152776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45936.543787152776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45936.543787152776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45936.543787152776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45936.543787152776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45936.543787152776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45936.543787152776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45936.543787152776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45936.543787152776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45936.543787152776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45936.543787152776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45936.543787152776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45936.543787152776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ref="G555:G618" ca="1" si="9">IFERROR(NOW()-F555,"-")</f>
        <v>45936.543787152776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45936.543787152776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45936.543787152776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45936.543787152776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45936.543787152776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45936.543787152776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45936.543787152776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45936.543787152776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45936.543787152776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45936.543787152776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45936.543787152776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45936.543787152776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45936.543787152776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45936.543787152776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45936.543787152776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45936.543787152776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45936.543787152776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45936.543787152776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45936.543787152776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45936.543787152776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45936.543787152776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45936.543787152776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45936.543787152776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45936.543787152776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45936.543787152776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45936.543787152776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45936.543787152776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45936.543787152776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45936.543787152776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45936.543787152776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45936.543787152776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45936.543787152776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45936.543787152776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45936.543787152776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45936.543787152776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45936.543787152776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45936.543787152776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45936.543787152776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45936.543787152776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45936.543787152776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45936.543787152776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45936.543787152776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45936.543787152776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45936.543787152776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45936.543787152776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45936.543787152776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45936.543787152776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45936.543787152776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45936.543787152776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45936.543787152776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45936.543787152776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45936.543787152776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45936.543787152776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45936.543787152776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45936.543787152776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45936.543787152776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45936.543787152776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45936.543787152776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45936.543787152776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45936.543787152776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45936.543787152776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45936.543787152776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45936.543787152776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45936.543787152776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ref="G619:G682" ca="1" si="10">IFERROR(NOW()-F619,"-")</f>
        <v>45936.543787152776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45936.543787152776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45936.543787152776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45936.543787152776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45936.543787152776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45936.543787152776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45936.543787152776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45936.543787152776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45936.543787152776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45936.543787152776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45936.543787152776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45936.543787152776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45936.543787152776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45936.543787152776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45936.543787152776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45936.543787152776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45936.543787152776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45936.543787152776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45936.543787152776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45936.543787152776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45936.543787152776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45936.543787152776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45936.543787152776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45936.543787152776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45936.543787152776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45936.543787152776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45936.543787152776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45936.543787152776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45936.543787152776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45936.543787152776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45936.543787152776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45936.543787152776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45936.543787152776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45936.543787152776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45936.543787152776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45936.543787152776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45936.543787152776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45936.543787152776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45936.543787152776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45936.543787152776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45936.543787152776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45936.543787152776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45936.543787152776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45936.543787152776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45936.543787152776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45936.543787152776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45936.543787152776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45936.543787152776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45936.543787152776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45936.543787152776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45936.543787152776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45936.543787152776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45936.543787152776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45936.543787152776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45936.543787152776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45936.543787152776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45936.543787152776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45936.543787152776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45936.543787152776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45936.543787152776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45936.543787152776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45936.543787152776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45936.543787152776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45936.543787152776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ref="G683:G746" ca="1" si="11">IFERROR(NOW()-F683,"-")</f>
        <v>45936.543787152776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45936.543787152776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45936.543787152776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45936.543787152776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45936.543787152776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45936.543787152776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45936.543787152776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45936.543787152776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45936.543787152776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45936.543787152776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45936.543787152776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45936.543787152776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45936.543787152776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45936.543787152776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45936.543787152776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45936.543787152776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45936.543787152776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45936.543787152776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45936.543787152776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45936.543787152776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45936.543787152776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45936.543787152776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45936.543787152776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45936.543787152776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45936.543787152776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45936.543787152776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45936.543787152776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45936.543787152776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45936.543787152776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45936.543787152776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45936.543787152776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45936.543787152776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45936.543787152776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45936.543787152776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45936.543787152776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45936.543787152776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45936.543787152776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45936.543787152776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45936.543787152776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45936.543787152776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45936.543787152776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45936.543787152776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45936.543787152776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45936.543787152776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45936.543787152776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45936.543787152776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45936.543787152776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45936.543787152776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45936.543787152776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45936.543787152776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45936.543787152776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45936.543787152776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45936.543787152776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45936.543787152776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45936.543787152776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45936.543787152776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45936.543787152776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45936.543787152776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45936.543787152776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45936.543787152776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45936.543787152776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45936.543787152776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45936.543787152776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45936.543787152776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ref="G747:G810" ca="1" si="12">IFERROR(NOW()-F747,"-")</f>
        <v>45936.543787152776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45936.543787152776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45936.543787152776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45936.543787152776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45936.543787152776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45936.543787152776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45936.543787152776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45936.543787152776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45936.543787152776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45936.543787152776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45936.543787152776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45936.543787152776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45936.543787152776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45936.543787152776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45936.543787152776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45936.543787152776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45936.543787152776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45936.543787152776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45936.543787152776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45936.543787152776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45936.543787152776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45936.543787152776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45936.543787152776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45936.543787152776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45936.543787152776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45936.543787152776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45936.543787152776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45936.543787152776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45936.543787152776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45936.543787152776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45936.543787152776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45936.543787152776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45936.543787152776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45936.543787152776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45936.543787152776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45936.543787152776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45936.543787152776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45936.543787152776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45936.543787152776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45936.543787152776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45936.543787152776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45936.543787152776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45936.543787152776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45936.543787152776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45936.543787152776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45936.543787152776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45936.543787152776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45936.543787152776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45936.543787152776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45936.543787152776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45936.543787152776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45936.543787152776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45936.543787152776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45936.543787152776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45936.543787152776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45936.543787152776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45936.543787152776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45936.543787152776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45936.543787152776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45936.543787152776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45936.543787152776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45936.543787152776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45936.543787152776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45936.543787152776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ref="G811:G874" ca="1" si="13">IFERROR(NOW()-F811,"-")</f>
        <v>45936.543787152776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45936.543787152776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45936.543787152776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45936.543787152776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45936.543787152776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45936.543787152776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45936.543787152776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45936.543787152776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45936.543787152776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45936.543787152776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45936.543787152776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45936.543787152776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45936.543787152776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45936.543787152776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45936.543787152776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45936.543787152776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45936.543787152776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45936.543787152776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45936.543787152776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45936.543787152776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45936.543787152776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45936.543787152776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45936.543787152776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45936.543787152776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45936.543787152776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45936.543787152776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45936.543787152776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45936.543787152776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45936.543787152776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45936.543787152776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45936.543787152776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45936.543787152776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45936.543787152776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45936.543787152776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45936.543787152776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45936.543787152776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45936.543787152776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45936.543787152776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45936.543787152776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45936.543787152776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45936.543787152776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45936.543787152776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45936.543787152776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45936.543787152776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45936.543787152776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45936.543787152776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45936.543787152776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45936.543787152776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45936.543787152776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45936.543787152776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45936.543787152776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45936.543787152776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45936.543787152776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45936.543787152776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45936.543787152776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45936.543787152776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45936.543787152776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45936.543787152776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45936.543787152776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45936.543787152776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45936.543787152776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45936.543787152776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45936.543787152776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45936.543787152776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ref="G875:G938" ca="1" si="14">IFERROR(NOW()-F875,"-")</f>
        <v>45936.543787152776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45936.543787152776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45936.543787152776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45936.543787152776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45936.543787152776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45936.543787152776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45936.543787152776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45936.543787152776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45936.543787152776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45936.543787152776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45936.543787152776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45936.543787152776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45936.543787152776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45936.543787152776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45936.543787152776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45936.543787152776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45936.543787152776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45936.543787152776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45936.543787152776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45936.543787152776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45936.543787152776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45936.543787152776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45936.543787152776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45936.543787152776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45936.543787152776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45936.543787152776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45936.543787152776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45936.543787152776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45936.543787152776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45936.543787152776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45936.543787152776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45936.543787152776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45936.543787152776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45936.543787152776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45936.543787152776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45936.543787152776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45936.543787152776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45936.543787152776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45936.543787152776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45936.543787152776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45936.543787152776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45936.543787152776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45936.543787152776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45936.543787152776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45936.543787152776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45936.543787152776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45936.543787152776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45936.543787152776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45936.543787152776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45936.543787152776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45936.543787152776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45936.543787152776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45936.543787152776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45936.543787152776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45936.543787152776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45936.543787152776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45936.543787152776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45936.543787152776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45936.543787152776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45936.543787152776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45936.543787152776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45936.543787152776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45936.543787152776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45936.543787152776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ref="G939:G1002" ca="1" si="15">IFERROR(NOW()-F939,"-")</f>
        <v>45936.543787152776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45936.543787152776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45936.543787152776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45936.543787152776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45936.543787152776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45936.543787152776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45936.543787152776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45936.543787152776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45936.543787152776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45936.543787152776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45936.543787152776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45936.543787152776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45936.543787152776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45936.543787152776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45936.543787152776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45936.543787152776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45936.543787152776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45936.543787152776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45936.543787152776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45936.543787152776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45936.543787152776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45936.543787152776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45936.543787152776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45936.543787152776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45936.543787152776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45936.543787152776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45936.543787152776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45936.543787152776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45936.543787152776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45936.543787152776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45936.543787152776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45936.543787152776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45936.543787152776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45936.543787152776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45936.543787152776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45936.543787152776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45936.543787152776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45936.543787152776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45936.543787152776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45936.543787152776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45936.543787152776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45936.543787152776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45936.543787152776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45936.543787152776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45936.543787152776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45936.543787152776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45936.543787152776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45936.543787152776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45936.543787152776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45936.543787152776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45936.543787152776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45936.543787152776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45936.543787152776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45936.543787152776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45936.543787152776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45936.543787152776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45936.543787152776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45936.543787152776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45936.543787152776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45936.543787152776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45936.543787152776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45936.543787152776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45936.543787152776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45936.543787152776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ref="G1003:G1066" ca="1" si="16">IFERROR(NOW()-F1003,"-")</f>
        <v>45936.543787152776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45936.543787152776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45936.543787152776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45936.543787152776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45936.543787152776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45936.543787152776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45936.543787152776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45936.543787152776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45936.543787152776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45936.543787152776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45936.543787152776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45936.543787152776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45936.543787152776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45936.543787152776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45936.543787152776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45936.543787152776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45936.543787152776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45936.543787152776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45936.543787152776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45936.543787152776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45936.543787152776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45936.543787152776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45936.543787152776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45936.543787152776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45936.543787152776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45936.543787152776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45936.543787152776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45936.543787152776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45936.543787152776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45936.543787152776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45936.543787152776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45936.543787152776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45936.543787152776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45936.543787152776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45936.543787152776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45936.543787152776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45936.543787152776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45936.543787152776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45936.543787152776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45936.543787152776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45936.543787152776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45936.543787152776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45936.543787152776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45936.543787152776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45936.543787152776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45936.543787152776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45936.543787152776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45936.543787152776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45936.543787152776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45936.543787152776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45936.543787152776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45936.543787152776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45936.543787152776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45936.543787152776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45936.543787152776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45936.543787152776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45936.543787152776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45936.543787152776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45936.543787152776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45936.543787152776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45936.543787152776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45936.543787152776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45936.543787152776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45936.543787152776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ref="G1067:G1130" ca="1" si="17">IFERROR(NOW()-F1067,"-")</f>
        <v>45936.543787152776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45936.543787152776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45936.543787152776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45936.543787152776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45936.543787152776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45936.543787152776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45936.543787152776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45936.543787152776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45936.543787152776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45936.543787152776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45936.543787152776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45936.543787152776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45936.543787152776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45936.543787152776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45936.543787152776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45936.543787152776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45936.543787152776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45936.543787152776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45936.543787152776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45936.543787152776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45936.543787152776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45936.543787152776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45936.543787152776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45936.543787152776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45936.543787152776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45936.543787152776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45936.543787152776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45936.543787152776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45936.543787152776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45936.543787152776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45936.543787152776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45936.543787152776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45936.543787152776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45936.543787152776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45936.543787152776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45936.543787152776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45936.543787152776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45936.543787152776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45936.543787152776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45936.543787152776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45936.543787152776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45936.543787152776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45936.543787152776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45936.543787152776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45936.543787152776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45936.543787152776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45936.543787152776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45936.543787152776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45936.543787152776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45936.543787152776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45936.543787152776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45936.543787152776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45936.543787152776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45936.543787152776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45936.543787152776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45936.543787152776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45936.543787152776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45936.543787152776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45936.543787152776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45936.543787152776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45936.543787152776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45936.543787152776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45936.543787152776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45936.543787152776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ref="G1131:G1194" ca="1" si="18">IFERROR(NOW()-F1131,"-")</f>
        <v>45936.543787152776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45936.543787152776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45936.543787152776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45936.543787152776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45936.543787152776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45936.543787152776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45936.543787152776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45936.543787152776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45936.543787152776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45936.543787152776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45936.543787152776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45936.543787152776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45936.543787152776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45936.543787152776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45936.543787152776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45936.543787152776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45936.543787152776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45936.543787152776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45936.543787152776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45936.543787152776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45936.543787152776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45936.543787152776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45936.543787152776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45936.543787152776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45936.543787152776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45936.543787152776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45936.543787152776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45936.543787152776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45936.543787152776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45936.543787152776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45936.543787152776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45936.543787152776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45936.543787152776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45936.543787152776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45936.543787152776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45936.543787152776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45936.543787152776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45936.543787152776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45936.543787152776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45936.543787152776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45936.543787152776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45936.543787152776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45936.543787152776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45936.543787152776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45936.543787152776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45936.543787152776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45936.543787152776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45936.543787152776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45936.543787152776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45936.543787152776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45936.543787152776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45936.543787152776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45936.543787152776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45936.543787152776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45936.543787152776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45936.543787152776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45936.543787152776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45936.543787152776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45936.543787152776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45936.543787152776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45936.543787152776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45936.543787152776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45936.543787152776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45936.543787152776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ref="G1195:G1209" ca="1" si="19">IFERROR(NOW()-F1195,"-")</f>
        <v>45936.543787152776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45936.543787152776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45936.543787152776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45936.543787152776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45936.543787152776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45936.543787152776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45936.543787152776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45936.543787152776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45936.543787152776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45936.543787152776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45936.543787152776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45936.543787152776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45936.543787152776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45936.543787152776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45936.543787152776</v>
      </c>
      <c r="H1209" s="22"/>
      <c r="I1209" s="19" t="str">
        <f>IFERROR(VLOOKUP(D1209,DB!A:F,6,0),"")</f>
        <v/>
      </c>
      <c r="J1209" s="18" t="str">
        <f>IFERROR(VLOOKUP(D1209,DB!A:G,7,0),"")</f>
        <v/>
      </c>
      <c r="K1209" s="50"/>
      <c r="L1209" s="23" t="str">
        <f>IFERROR(VLOOKUP(D1209,DB!A:I,9,0),"")</f>
        <v/>
      </c>
    </row>
  </sheetData>
  <dataValidations count="2">
    <dataValidation allowBlank="1" showInputMessage="1" showErrorMessage="1" sqref="E1" xr:uid="{5914219A-CB83-432D-936A-CC0CB6F3982A}"/>
    <dataValidation type="list" allowBlank="1" showInputMessage="1" showErrorMessage="1" sqref="E2:E120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233.06306921295618</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1.3868423611056642</v>
      </c>
      <c r="H3" s="113">
        <v>45935.07104166667</v>
      </c>
      <c r="I3" s="110" t="str">
        <f>IFERROR(VLOOKUP(D3,DB!A:F,6,0),"")</f>
        <v>Generator-SG</v>
      </c>
      <c r="J3" s="110" t="str">
        <f>IFERROR(VLOOKUP(D3,DB!A:G,7,0),"")</f>
        <v>Good</v>
      </c>
      <c r="K3" s="115" t="s">
        <v>39055</v>
      </c>
      <c r="L3" s="107" t="str">
        <f>IFERROR(VLOOKUP(D3,DB!A:I,9,0),"")</f>
        <v>Latis</v>
      </c>
    </row>
    <row r="4" spans="1:16" ht="15" customHeight="1">
      <c r="A4" s="140" t="s">
        <v>39056</v>
      </c>
      <c r="B4" s="140" t="str">
        <f>IFERROR(VLOOKUP(D4,DB!A:K,11,0),"")</f>
        <v>R4</v>
      </c>
      <c r="C4" s="141">
        <v>1</v>
      </c>
      <c r="D4" s="142" t="s">
        <v>22659</v>
      </c>
      <c r="E4" s="143" t="s">
        <v>39043</v>
      </c>
      <c r="F4" s="144">
        <v>45936.499837962961</v>
      </c>
      <c r="G4" s="145">
        <f ca="1">IFERROR(NOW()-F4,"")</f>
        <v>4.3948842590907589E-2</v>
      </c>
      <c r="H4" s="144">
        <v>45936.488935185182</v>
      </c>
      <c r="I4" s="140" t="str">
        <f>IFERROR(VLOOKUP(D4,DB!A:F,6,0),"")</f>
        <v>SCECO</v>
      </c>
      <c r="J4" s="140" t="str">
        <f>IFERROR(VLOOKUP(D4,DB!A:G,7,0),"")</f>
        <v>Dead</v>
      </c>
      <c r="K4" s="147" t="s">
        <v>39057</v>
      </c>
      <c r="L4" s="142" t="str">
        <f>IFERROR(VLOOKUP(D4,DB!A:I,9,0),"")</f>
        <v>Latis</v>
      </c>
    </row>
    <row r="5" spans="1:16" ht="15" customHeight="1">
      <c r="A5" s="140"/>
      <c r="B5" s="140" t="str">
        <f>IFERROR(VLOOKUP(D5,DB!A:K,11,0),"")</f>
        <v/>
      </c>
      <c r="C5" s="141"/>
      <c r="D5" s="142"/>
      <c r="E5" s="143"/>
      <c r="F5" s="144"/>
      <c r="G5" s="145">
        <f ca="1">IFERROR(NOW()-F5,"")</f>
        <v>45936.543786805552</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45936.543786805552</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45936.543786805552</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45936.543786805552</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45936.543786805552</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45936.543786805552</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45936.543786805552</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45936.543786805552</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45936.543786805552</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45936.543786805552</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45936.543786805552</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45936.543786805552</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45936.543786805552</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45936.543786805552</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45936.543786805552</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45936.543786805552</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45936.543786805552</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45936.543786805552</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45936.543786805552</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45936.543786805552</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45936.543786805552</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45936.543786805552</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45936.543786805552</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45936.543786805552</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45936.543786805552</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45936.543786805552</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45936.543786805552</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45936.543786805552</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45936.543786805552</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45936.543786805552</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45936.543786805552</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45936.543786805552</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45936.543786805552</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45936.543786805552</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45936.543786805552</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45936.543786805552</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45936.543786805552</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6">
        <f ca="1">IFERROR(NOW()-F42,"")</f>
        <v>45936.543786805552</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45936.543786805552</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45936.543786805552</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45936.543786805552</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45936.543786805552</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45936.543786805552</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45936.543786805552</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45936.543786805552</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45936.543786805552</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45936.543786805552</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45936.543786805552</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45936.543786805552</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45936.543786805552</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45936.543786805552</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45936.543786805552</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45936.543786805552</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45936.543786805552</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45936.543786805552</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45936.543786805552</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45936.543786805552</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45936.543786805552</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45936.543786805552</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45936.543786805552</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45936.543786805552</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45936.543786805552</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45936.543786805552</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45936.543786805552</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45936.543786805552</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45936.543786805552</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45936.543786805552</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45936.543786805552</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45936.543786805552</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45936.543786805552</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45936.543786805552</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45936.543786805552</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45936.543786805552</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45936.543786805552</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45936.543786805552</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45936.543786805552</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45936.543786805552</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45936.543786805552</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45936.543786805552</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45936.543786805552</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45936.543786805552</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45936.543786805552</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45936.543786805552</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45936.543786805552</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45936.543786805552</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45936.543786805552</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45936.543786805552</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45936.543786805552</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45936.543786805552</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45936.543786805552</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45936.543786805552</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45936.543786805552</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45936.543786805552</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45936.543786805552</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45936.543786805552</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45936.543786805552</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45936.543786805552</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45936.543786805552</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45936.543786805552</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45936.543786805552</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45936.543786805552</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45936.543786805552</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45936.543786805552</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45936.543786805552</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45936.543786805552</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45936.543786805552</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45936.543786805552</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45936.543786805552</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45936.543786805552</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45936.543786805552</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45936.543786805552</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45936.543786805552</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45936.543786805552</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45936.543786805552</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45936.543786805552</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45936.543786805552</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45936.543786805552</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45936.543786805552</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45936.543786805552</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45936.543786805552</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45936.543786805552</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45936.543786805552</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45936.543786805552</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45936.543786805552</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45936.543786805552</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45936.543786805552</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45936.543786805552</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45936.543786805552</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45936.543786805552</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45936.543786805552</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45936.543786805552</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45936.543786805552</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45936.543786805552</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45936.543786805552</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45936.543786805552</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45936.543786805552</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45936.543786805552</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45936.543786805552</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45936.543786805552</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45936.543786805552</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45936.543786805552</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45936.543786805552</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45936.543786805552</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45936.543786805552</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45936.543786805552</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45936.543786805552</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45936.543786805552</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45936.543786805552</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45936.543786805552</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45936.543786805552</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45936.543786805552</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45936.543786805552</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45936.543786805552</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45936.543786805552</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45936.543786805552</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45936.543786805552</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45936.543786805552</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45936.543786805552</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45936.543786805552</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45936.543786805552</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45936.543786805552</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45936.543786805552</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45936.543786805552</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45936.543786805552</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45936.543786805552</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45936.543786805552</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45936.543786805552</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45936.543786805552</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45936.543786805552</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45936.543786805552</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45936.543786805552</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45936.543786805552</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45936.543786805552</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45936.543786805552</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45936.543786805552</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45936.543786805552</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45936.543786805552</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45936.543786805552</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45936.543786805552</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45936.543786805552</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45936.543786805552</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45936.543786805552</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45936.543786805552</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45936.543786805552</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45936.543786805552</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45936.543786805552</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45936.543786805552</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45936.543786805552</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45936.543786805552</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45936.543786805552</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45936.543786805552</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45936.543786805552</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45936.543786805552</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45936.543786805552</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45936.543786805552</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45936.543786805552</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45936.543786805552</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45936.543786805552</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45936.543786805552</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45936.543786805552</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45936.543786805552</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45936.543786805552</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45936.543786805552</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45936.543786805552</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45936.543786805552</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45936.543786805552</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45936.543786805552</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45936.543786805552</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45936.543786805552</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45936.543786805552</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45936.543786805552</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45936.543786805552</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45936.543786805552</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45936.543786805552</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45936.543786805552</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45936.543786805552</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45936.543786805552</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45936.543786805552</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45936.543786805552</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45936.543786805552</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45936.543786805552</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45936.543786805552</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45936.543786805552</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45936.543786805552</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45936.543786805552</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45936.543786805552</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45936.543786805552</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45936.543786805552</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45936.543786805552</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45936.543786805552</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45936.543786805552</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45936.543786805552</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45936.543786805552</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45936.543786805552</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45936.543786805552</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45936.543786805552</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45936.543786805552</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45936.543786805552</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45936.543786805552</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45936.543786805552</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45936.543786805552</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45936.543786805552</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45936.543786805552</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45936.543786805552</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45936.543786805552</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45936.543786805552</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45936.543786805552</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45936.543786805552</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45936.543786805552</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45936.543786805552</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45936.543786805552</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45936.543786805552</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45936.543786805552</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45936.543786805552</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45936.543786805552</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45936.543786805552</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45936.543786805552</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45936.543786805552</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45936.543786805552</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45936.543786805552</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45936.543786805552</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45936.543786805552</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45936.543786805552</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45936.543786805552</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45936.543786805552</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45936.543786805552</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45936.543786805552</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45936.543786805552</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45936.543786805552</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45936.543786805552</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45936.543786805552</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45936.543786805552</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45936.543786805552</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45936.543786805552</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45936.543786805552</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45936.543786805552</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45936.543786805552</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45936.543786805552</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45936.543786805552</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45936.543786805552</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45936.543786805552</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45936.543786805552</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45936.543786805552</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45936.543786805552</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45936.543786805552</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45936.543786805552</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45936.543786805552</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45936.543786805552</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45936.543786805552</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45936.543786805552</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45936.543786805552</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45936.543786805552</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45936.543786805552</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45936.543786805552</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45936.543786805552</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45936.543786805552</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45936.543786805552</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45936.543786805552</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45936.543786805552</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45936.543786805552</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45936.543786805552</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45936.543786805552</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45936.543786805552</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45936.543786805552</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45936.543786805552</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45936.543786805552</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45936.543786805552</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45936.543786805552</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45936.543786805552</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45936.543786805552</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45936.543786805552</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45936.543786805552</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45936.543786805552</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45936.543786805552</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45936.543786805552</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45936.543786805552</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45936.543786805552</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45936.543786805552</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45936.543786805552</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45936.543786805552</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45936.543786805552</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45936.543786805552</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45936.543786805552</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45936.543786805552</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45936.543786805552</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45936.543786805552</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45936.543786805552</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45936.543786805552</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45936.543786805552</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45936.543786805552</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45936.543786805552</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45936.543786805552</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45936.543786805552</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45936.543786805552</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45936.543786805552</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45936.543786805552</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45936.543786805552</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45936.543786805552</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45936.543786805552</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45936.543786805552</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45936.543786805552</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45936.543786805552</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45936.543786805552</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45936.543786805552</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45936.543786805552</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45936.543786805552</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45936.543786805552</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45936.543786805552</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45936.543786805552</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45936.543786805552</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45936.543786805552</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45936.543786805552</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45936.543786805552</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45936.543786805552</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45936.543786805552</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45936.543786805552</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45936.543786805552</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45936.543786805552</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45936.543786805552</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45936.543786805552</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45936.543786805552</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45936.543786805552</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45936.543786805552</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45936.543786805552</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45936.543786805552</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45936.543786805552</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45936.543786805552</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45936.543786805552</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45936.543786805552</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45936.543786805552</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45936.543786805552</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45936.543786805552</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45936.543786805552</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45936.543786805552</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45936.543786805552</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45936.543786805552</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45936.543786805552</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45936.543786805552</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45936.543786805552</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45936.543786805552</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45936.543786805552</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45936.543786805552</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45936.543786805552</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45936.543786805552</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45936.543786805552</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45936.543786805552</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45936.543786805552</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45936.543786805552</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45936.543786805552</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45936.543786805552</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45936.543786805552</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45936.543786805552</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45936.543786805552</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45936.543786805552</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45936.543786805552</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45936.543786805552</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45936.543786805552</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45936.543786805552</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45936.543786805552</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45936.543786805552</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45936.543786805552</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45936.543786805552</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45936.543786805552</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45936.543786805552</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45936.543786805552</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45936.543786805552</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45936.543786805552</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45936.543786805552</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45936.543786805552</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45936.543786805552</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45936.543786805552</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45936.543786805552</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45936.543786805552</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45936.543786805552</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45936.543786805552</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45936.543786805552</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45936.543786805552</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45936.543786805552</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45936.543786805552</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45936.543786805552</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45936.543786805552</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45936.543786805552</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45936.543786805552</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45936.543786805552</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45936.543786805552</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45936.543786805552</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45936.543786805552</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45936.543786805552</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45936.543786805552</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45936.543786805552</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45936.543786805552</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45936.543786805552</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45936.543786805552</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45936.543786805552</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45936.543786805552</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45936.543786805552</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45936.543786805552</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45936.543786805552</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45936.543786805552</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45936.543786805552</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45936.543786805552</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45936.543786805552</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45936.543786805552</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45936.543786805552</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45936.543786805552</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45936.543786805552</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45936.543786805552</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45936.543786805552</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45936.543786805552</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45936.543786805552</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45936.543786805552</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45936.543786805552</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45936.543786805552</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45936.543786805552</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45936.543786805552</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45936.543786805552</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45936.543786805552</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45936.543786805552</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45936.543786805552</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45936.543786805552</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45936.543786805552</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45936.543786805552</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45936.543786805552</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45936.543786805552</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45936.543786805552</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45936.543786805552</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45936.543786805552</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45936.543786805552</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45936.543786805552</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45936.543786805552</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45936.543786805552</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45936.543786805552</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45936.543786805552</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45936.543786805552</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45936.543786805552</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45936.543786805552</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45936.543786805552</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45936.543786805552</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45936.543786805552</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45936.543786805552</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45936.543786805552</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45936.543786805552</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45936.543786805552</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45936.543786805552</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45936.543786805552</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45936.543786805552</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45936.543786805552</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45936.543786805552</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45936.543786805552</v>
      </c>
      <c r="H493" s="144"/>
      <c r="I493" s="140" t="str">
        <f>IFERROR(VLOOKUP(D493,DB!A:F,6,0),"")</f>
        <v/>
      </c>
      <c r="J493" s="140" t="str">
        <f>IFERROR(VLOOKUP(D493,DB!A:G,7,0),"")</f>
        <v/>
      </c>
      <c r="K493" s="147"/>
      <c r="L493" s="142" t="str">
        <f>IFERROR(VLOOKUP(D493,DB!A:I,9,0),"")</f>
        <v/>
      </c>
    </row>
    <row r="494" spans="1:12" ht="15" customHeight="1">
      <c r="A494" s="148"/>
      <c r="B494" s="148" t="str">
        <f>IFERROR(VLOOKUP(D494,DB!A:K,11,0),"")</f>
        <v/>
      </c>
      <c r="C494" s="149"/>
      <c r="D494" s="150"/>
      <c r="E494" s="151"/>
      <c r="F494" s="152"/>
      <c r="G494" s="153">
        <f ca="1">IFERROR(NOW()-F494,"")</f>
        <v>45936.543786805552</v>
      </c>
      <c r="H494" s="152"/>
      <c r="I494" s="148" t="str">
        <f>IFERROR(VLOOKUP(D494,DB!A:F,6,0),"")</f>
        <v/>
      </c>
      <c r="J494" s="148" t="str">
        <f>IFERROR(VLOOKUP(D494,DB!A:G,7,0),"")</f>
        <v/>
      </c>
      <c r="K494" s="154"/>
      <c r="L494" s="150" t="str">
        <f>IFERROR(VLOOKUP(D494,DB!A:I,9,0),"")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12" sqref="F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44.71172696758731</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39043</v>
      </c>
      <c r="F3" s="38">
        <v>45926.188877314817</v>
      </c>
      <c r="G3" s="39">
        <f ca="1">IFERROR(NOW()-F3,"-")</f>
        <v>10.354909490735736</v>
      </c>
      <c r="H3" s="38">
        <v>45926.158159722225</v>
      </c>
      <c r="I3" s="37" t="str">
        <f>IFERROR(VLOOKUP(D3,DB!A:F,6,0),"")</f>
        <v>SCECO</v>
      </c>
      <c r="J3" s="37" t="str">
        <f>IFERROR(VLOOKUP(D3,DB!A:G,7,0),"")</f>
        <v>Good</v>
      </c>
      <c r="K3" s="37" t="s">
        <v>39061</v>
      </c>
      <c r="L3" s="37" t="str">
        <f>IFERROR(VLOOKUP(D3,DB!A:I,9,0),"")</f>
        <v>Latis</v>
      </c>
      <c r="M3" s="136"/>
    </row>
    <row r="4" spans="1:13" ht="15">
      <c r="A4" s="37"/>
      <c r="B4" s="37" t="str">
        <f>IFERROR(VLOOKUP(D4,DB!A:K,11,0),"")</f>
        <v/>
      </c>
      <c r="C4" s="37"/>
      <c r="D4" s="37"/>
      <c r="E4" s="37"/>
      <c r="F4" s="38"/>
      <c r="G4" s="39">
        <f ca="1">IFERROR(NOW()-F4,"-")</f>
        <v>45936.543786805552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45936.543786805552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45936.543786805552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45936.543786805552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45936.543786805552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45936.543786805552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45936.543786805552</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45936.543786805552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45936.543786805552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45936.543786805552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45936.543786805552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45936.543786805552</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45936.543786805552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45936.543786805552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45936.543786805552</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45936.543786805552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45936.543786805552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45936.543786805552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45936.543786805552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45936.543786805552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45936.543786805552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45936.543786805552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45936.543786805552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45936.543786805552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45936.543786805552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45936.543786805552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45936.543786805552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45936.543786805552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45936.543786805552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45936.543786805552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45936.543786805552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45936.543786805552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45936.543786805552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45936.543786805552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45936.543786805552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45936.543786805552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45936.543786805552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45936.543786805552</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45936.543786805552</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45936.543786805552</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45936.543786805552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45936.543786805552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45936.543786805552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45936.543786805552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45936.543786805552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45936.543786805552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45936.543786805552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45936.543786805552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45936.543786805552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45936.543786805552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45936.543786805552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45936.543786805552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45936.543786805552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45936.543786805552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45936.543786805552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45936.543786805552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45936.543786805552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45936.543786805552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45936.543786805552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45936.543786805552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45936.543786805552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45936.543786805552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45936.543786805552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45936.543786805552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45936.543786805552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45936.543786805552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45936.543786805552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45936.543786805552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45936.543786805552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45936.543786805552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45936.543786805552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45936.543786805552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45936.543786805552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45936.543786805552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45936.543786805552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45936.543786805552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45936.543786805552</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45936.543786805552</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45936.543786805552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45936.543786805552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45936.543786805552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45936.543786805552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45936.543786805552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45936.543786805552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45936.543786805552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45936.543786805552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45936.543786805552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45936.543786805552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45936.543786805552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45936.543786805552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45936.543786805552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45936.543786805552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45936.543786805552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45936.543786805552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45936.543786805552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45936.543786805552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45936.543786805552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45936.543786805552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45936.543786805552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45936.543786805552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45936.543786805552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45936.543786805552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45936.543786805552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45936.543786805552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45936.543786805552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45936.543786805552</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45936.543786805552</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45936.543786805552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45936.543786805552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45936.543786805552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45936.543786805552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45936.543786805552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45936.543786805552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45936.543786805552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45936.543786805552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45936.543786805552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45936.543786805552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45936.543786805552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45936.543786805552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45936.543786805552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45936.543786805552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45936.543786805552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45936.543786805552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45936.543786805552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45936.543786805552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45936.543786805552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45936.543786805552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45936.543786805552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45936.543786805552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45936.543786805552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45936.543786805552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45936.543786805552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45936.543786805552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45936.543786805552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45936.543786805552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45936.543786805552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45936.543786805552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45936.543786805552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45936.543786805552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45936.543786805552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45936.543786805552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45936.543786805552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45936.543786805552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45936.543786805552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45936.543786805552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45936.543786805552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45936.543786805552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45936.543786805552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45936.543786805552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45936.543786805552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45936.543786805552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45936.543786805552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45936.543786805552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45936.543786805552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45936.543786805552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45936.543786805552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45936.543786805552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45936.543786805552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45936.543786805552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45936.543786805552</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45936.543786805552</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2" ht="15"/>
    <row r="1375" ht="15"/>
    <row r="1376" ht="15"/>
    <row r="1377"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3"/>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20" t="s">
        <v>5398</v>
      </c>
      <c r="C2" s="137">
        <v>1</v>
      </c>
      <c r="D2" s="120" t="s">
        <v>34463</v>
      </c>
      <c r="E2" s="137" t="s">
        <v>39063</v>
      </c>
      <c r="F2" s="138">
        <v>45926.772847222222</v>
      </c>
      <c r="G2" s="89">
        <f ca="1">IFERROR(NOW()-F2,"-")</f>
        <v>9.7709395833298913</v>
      </c>
      <c r="H2" s="139">
        <v>45927.449074074102</v>
      </c>
      <c r="I2" s="120" t="str">
        <f>IFERROR(VLOOKUP(D2,DB!A:F,6,0),"")</f>
        <v>SCECO</v>
      </c>
      <c r="J2" s="120" t="str">
        <f>IFERROR(VLOOKUP(D2,DB!A:G,7,0),"")</f>
        <v>Weak</v>
      </c>
      <c r="K2" s="137" t="s">
        <v>39064</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45936.543786805552</v>
      </c>
      <c r="H3" s="139">
        <v>45927.987534722219</v>
      </c>
      <c r="I3" s="120" t="str">
        <f>IFERROR(VLOOKUP(D3,DB!A:F,6,0),"")</f>
        <v>SCECO</v>
      </c>
      <c r="J3" s="120" t="str">
        <f>IFERROR(VLOOKUP(D3,DB!A:G,7,0),"")</f>
        <v>Vandalized</v>
      </c>
      <c r="K3" s="137" t="s">
        <v>39065</v>
      </c>
      <c r="L3" s="126" t="str">
        <f>IFERROR(VLOOKUP(D3,DB!A:I,9,0),"")</f>
        <v>Latis</v>
      </c>
    </row>
    <row r="4" spans="1:16383" ht="31.5" customHeight="1">
      <c r="A4" s="137" t="s">
        <v>39066</v>
      </c>
      <c r="B4" s="120" t="s">
        <v>5398</v>
      </c>
      <c r="C4" s="137">
        <v>1</v>
      </c>
      <c r="D4" s="120" t="s">
        <v>32861</v>
      </c>
      <c r="E4" s="137" t="s">
        <v>39063</v>
      </c>
      <c r="F4" s="138">
        <v>45933.880972222221</v>
      </c>
      <c r="G4" s="89">
        <f ca="1">IFERROR(NOW()-F4,"-")</f>
        <v>2.6628145833310555</v>
      </c>
      <c r="H4" s="139">
        <v>45929.455266203702</v>
      </c>
      <c r="I4" s="120" t="str">
        <f>IFERROR(VLOOKUP(D4,DB!A:F,6,0),"")</f>
        <v>SCECO</v>
      </c>
      <c r="J4" s="120" t="str">
        <f>IFERROR(VLOOKUP(D4,DB!A:G,7,0),"")</f>
        <v>In progress</v>
      </c>
      <c r="K4" s="137" t="s">
        <v>39064</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20" t="s">
        <v>5398</v>
      </c>
      <c r="C5" s="137">
        <v>1</v>
      </c>
      <c r="D5" s="120" t="s">
        <v>33408</v>
      </c>
      <c r="E5" s="137" t="s">
        <v>38964</v>
      </c>
      <c r="F5" s="138">
        <v>45934.942245370374</v>
      </c>
      <c r="G5" s="89">
        <f ca="1">IFERROR(NOW()-F5,"-")</f>
        <v>1.6015414351786603</v>
      </c>
      <c r="H5" s="139">
        <v>45934.470231481479</v>
      </c>
      <c r="I5" s="120" t="str">
        <f>IFERROR(VLOOKUP(D5,DB!A:F,6,0),"")</f>
        <v>SCECO</v>
      </c>
      <c r="J5" s="120" t="str">
        <f>IFERROR(VLOOKUP(D5,DB!A:G,7,0),"")</f>
        <v>Dead</v>
      </c>
      <c r="K5" s="137" t="s">
        <v>39064</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45936.543786805552</v>
      </c>
      <c r="H6" s="124">
        <v>45936.427731481483</v>
      </c>
      <c r="I6" s="120" t="str">
        <f>IFERROR(VLOOKUP(D6,DB!A:F,6,0),"")</f>
        <v>SCECO</v>
      </c>
      <c r="J6" s="119" t="str">
        <f>IFERROR(VLOOKUP(D6,DB!A:G,7,0),"")</f>
        <v xml:space="preserve">Weak </v>
      </c>
      <c r="K6" s="125" t="s">
        <v>39068</v>
      </c>
      <c r="L6" s="126" t="str">
        <f>IFERROR(VLOOKUP(D6,DB!A:I,9,0),"")</f>
        <v>Latis</v>
      </c>
    </row>
    <row r="7" spans="1:16383" ht="31.5" customHeight="1">
      <c r="A7" s="121" t="s">
        <v>39069</v>
      </c>
      <c r="B7" s="120" t="str">
        <f>IFERROR(VLOOKUP(D7,DB!A:K,11,0),"")</f>
        <v>R6</v>
      </c>
      <c r="C7" s="122">
        <v>3</v>
      </c>
      <c r="D7" s="120" t="s">
        <v>32993</v>
      </c>
      <c r="E7" s="123" t="s">
        <v>38964</v>
      </c>
      <c r="F7" s="124">
        <v>45936.527256944442</v>
      </c>
      <c r="G7" s="89">
        <f ca="1">IFERROR(NOW()-F7,"-")</f>
        <v>1.6530092594621237E-2</v>
      </c>
      <c r="H7" s="124">
        <v>45936.507511574076</v>
      </c>
      <c r="I7" s="120" t="str">
        <f>IFERROR(VLOOKUP(D7,DB!A:F,6,0),"")</f>
        <v>SCECO</v>
      </c>
      <c r="J7" s="119" t="str">
        <f>IFERROR(VLOOKUP(D7,DB!A:G,7,0),"")</f>
        <v>Dead</v>
      </c>
      <c r="K7" s="125" t="s">
        <v>39070</v>
      </c>
      <c r="L7" s="126" t="str">
        <f>IFERROR(VLOOKUP(D7,DB!A:I,9,0),"")</f>
        <v>Latis</v>
      </c>
    </row>
    <row r="8" spans="1:16383" ht="31.5" customHeight="1">
      <c r="A8" s="121"/>
      <c r="B8" s="120" t="str">
        <f>IFERROR(VLOOKUP(D8,DB!A:K,11,0),"")</f>
        <v/>
      </c>
      <c r="C8" s="122"/>
      <c r="D8" s="120"/>
      <c r="E8" s="123"/>
      <c r="F8" s="124"/>
      <c r="G8" s="89">
        <f ca="1">IFERROR(NOW()-F8,"-")</f>
        <v>45936.543787152776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45936.543787152776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45936.543787152776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45936.543787152776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45936.543787152776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45936.543787152776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45936.543787152776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45936.543787152776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45936.543787152776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45936.543787152776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45936.543787152776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45936.543787152776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45936.543787152776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45936.543787152776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45936.543787152776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45936.543787152776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45936.543787152776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45936.543787152776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45936.543787152776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45936.543787152776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45936.543787152776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45936.543787152776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45936.543787152776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45936.543787152776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45936.543787152776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45936.543787152776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45936.543787152776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45936.543787152776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45936.543787152776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45936.543787152776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45936.543787152776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45936.543787152776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45936.543787152776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45936.543787152776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45936.543787152776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45936.543787152776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45936.543787152776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45936.543787152776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45936.543787152776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45936.543787152776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45936.543787152776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45936.543787152776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45936.543787152776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45936.543787152776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45936.543787152776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45936.543787152776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45936.543787152776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45936.543787152776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45936.543787152776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45936.543787152776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45936.543787152776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45936.543787152776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45936.543787152776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45936.543787152776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45936.543787152776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45936.543787152776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45936.543787152776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45936.543787152776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45936.543787152776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45936.543787152776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45936.543787152776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45936.543787152776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45936.543787152776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45936.543787152776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45936.543787152776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45936.543787152776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45936.543787152776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45936.543787152776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45936.543787152776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45936.543787152776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45936.543787152776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45936.543787152776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45936.543787152776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45936.543787152776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45936.543787152776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45936.543787152776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45936.543787152776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45936.543787152776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45936.543787152776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45936.543787152776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45936.543787152776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45936.543787152776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45936.543787152776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45936.543787152776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45936.543787152776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45936.543787152776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45936.543787152776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45936.543787152776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45936.543787152776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45936.543787152776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45936.543787152776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45936.543787152776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45936.543787152776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45936.543787152776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45936.543787152776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45936.543787152776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45936.543787152776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45936.543787152776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45936.543787152776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45936.543787152776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45936.543787152776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45936.543787152776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45936.543787152776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45936.543787152776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45936.543787152776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45936.543787152776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45936.543787152776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45936.543787152776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45936.543787152776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45936.543787152776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45936.543787152776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45936.543787152776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45936.543787152776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45936.543787152776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45936.543787152776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45936.543787152776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45936.543787152776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45936.543787152776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45936.543787152776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45936.543787152776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45936.543787152776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45936.543787152776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45936.543787152776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45936.543787152776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45936.543787152776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45936.543787152776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45936.543787152776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45936.543787152776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45936.543787152776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45936.543787152776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45936.543787152776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45936.543787152776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45936.543787152776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45936.543787152776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45936.543787152776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45936.543787152776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45936.543787152776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45936.543787152776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45936.543787152776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45936.543787152776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45936.543787152776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45936.543787152776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45936.543787152776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45936.543787152776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45936.543787152776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45936.543787152776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45936.543787152776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45936.543787152776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45936.543787152776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45936.543787152776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45936.543787152776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45936.543787152776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45936.543787152776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45936.543787152776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45936.543787152776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45936.543787152776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45936.543787152776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45936.543787152776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45936.543787152776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45936.543787152776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45936.543787152776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45936.543787152776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45936.543787152776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45936.543787152776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45936.543787152776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45936.543787152776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45936.543787152776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45936.543787152776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45936.543787152776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45936.543787152776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45936.543787152776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45936.543787152776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45936.543787152776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45936.543787152776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45936.543787152776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45936.543787152776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45936.543787152776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45936.543787152776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45936.543787152776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45936.543787152776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45936.543787152776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45936.543787152776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45936.543787152776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45936.543787152776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45936.543787152776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45936.543787152776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45936.543787152776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45936.543787152776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45936.543787152776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45936.543787152776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45936.543787152776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45936.543787152776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45936.543787152776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45936.543787152776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45936.543787152776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45936.543787152776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45936.543787152776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45936.543787152776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45936.543787152776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45936.543787152776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45936.543787152776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45936.543787152776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45936.543787152776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45936.543787152776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45936.543787152776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45936.543787152776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45936.543787152776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45936.543787152776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45936.543787152776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45936.543787152776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45936.543787152776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45936.543787152776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45936.543787152776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45936.543787152776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45936.543787152776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45936.543787152776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45936.543787152776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45936.543787152776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45936.543787152776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45936.543787152776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45936.543787152776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45936.543787152776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45936.543787152776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45936.543787152776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45936.543787152776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45936.543787152776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45936.543787152776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45936.543787152776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45936.543787152776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45936.543787152776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45936.543787152776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45936.543787152776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45936.543787152776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45936.543787152776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45936.543787152776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45936.543787152776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45936.543787152776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45936.543787152776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45936.543787152776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45936.543787152776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45936.543787152776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45936.543787152776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45936.543787152776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45936.543787152776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45936.543787152776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45936.543787152776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45936.543787152776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45936.543787152776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45936.543787152776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45936.543787152776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45936.543787152776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45936.543787152776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45936.543787152776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45936.543787152776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45936.543787152776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45936.543787152776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45936.543787152776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45936.543787152776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45936.543787152776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45936.543787152776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45936.543787152776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45936.543787152776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45936.543787152776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45936.543787152776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45936.543787152776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45936.543787152776</v>
      </c>
      <c r="H273" s="124"/>
      <c r="I273" s="120" t="str">
        <f>IFERROR(VLOOKUP(D273,DB!A:F,6,0),"")</f>
        <v/>
      </c>
      <c r="J273" s="119" t="str">
        <f>IFERROR(VLOOKUP(D273,DB!A:G,7,0),"")</f>
        <v/>
      </c>
      <c r="K273" s="125"/>
      <c r="L273" s="126" t="str">
        <f>IFERROR(VLOOKUP(D273,DB!A:I,9,0),"")</f>
        <v/>
      </c>
    </row>
  </sheetData>
  <dataValidations count="2">
    <dataValidation allowBlank="1" showInputMessage="1" showErrorMessage="1" sqref="E1" xr:uid="{380493DB-286A-4683-AF55-C78F04945A49}"/>
    <dataValidation type="list" allowBlank="1" showInputMessage="1" showErrorMessage="1" sqref="E3 E5:E27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2025-10-06T10:04:38Z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