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93" documentId="13_ncr:1_{F6CB121F-512D-4AA6-A0C1-0FB36C537598}" xr6:coauthVersionLast="47" xr6:coauthVersionMax="47" xr10:uidLastSave="{1D6AD747-B48F-4892-98F9-9E27E10A7C12}"/>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<sst xmlns="http://schemas.openxmlformats.org/spreadsheetml/2006/main" count="178595" uniqueCount="39080">
  <si>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</si>
  <si>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</si>
  <si>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</si>
  <si>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</si>
  <si>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</si>
  <si>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</si>
  <si>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</si>
  <si>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</si>
  <si>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</si>
  <si>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</si>
  <si>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</si>
  <si>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</si>
  <si>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</si>
  <si>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</si>
  <si>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</si>
  <si>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</si>
  <si>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</si>
  <si>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</si>
  <si>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</si>
  <si>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</si>
  <si>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</si>
  <si>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</si>
  <si>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</si>
  <si>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</si>
  <si>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</si>
  <si>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</si>
  <si>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</si>
  <si>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</si>
  <si>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</si>
  <si>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</si>
  <si>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</si>
  <si>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</si>
  <si>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</si>
  <si>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</si>
  <si>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</si>
  <si>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</si>
  <si>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</si>
  <si>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</si>
  <si>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</si>
  <si>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</si>
  <si>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</si>
  <si>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</si>
  <si>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</si>
  <si>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</si>
  <si>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</si>
  <si>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</si>
  <si>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</si>
  <si>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</si>
  <si>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</si>
  <si>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</si>
  <si>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</si>
  <si>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</si>
  <si>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</si>
  <si>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</si>
  <si>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</si>
  <si>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</si>
  <si>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</si>
  <si>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</si>
  <si>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</si>
  <si>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</si>
  <si>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</si>
  <si>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</si>
  <si>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</si>
  <si>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</si>
  <si>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</si>
  <si>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</si>
  <si>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</si>
  <si>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</si>
  <si>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</si>
  <si>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</si>
  <si>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</si>
  <si>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</si>
  <si>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</si>
  <si>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</si>
  <si>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</si>
  <si>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</si>
  <si>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</si>
  <si>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</si>
  <si>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</si>
  <si>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</si>
  <si>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</si>
  <si>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</si>
  <si>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</si>
  <si>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</si>
  <si>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</si>
  <si>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</si>
  <si>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</si>
  <si>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</si>
  <si>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</si>
  <si>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</si>
  <si>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</si>
  <si>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</si>
  <si>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</si>
  <si>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</si>
  <si>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</si>
  <si>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</si>
  <si>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</si>
  <si>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</si>
  <si>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</si>
  <si>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</si>
  <si>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</si>
  <si>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</si>
  <si>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</si>
  <si>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</si>
  <si>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</si>
  <si>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</si>
  <si>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</si>
  <si>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</si>
  <si>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</si>
  <si>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</si>
  <si>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</si>
  <si>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</si>
  <si>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</si>
  <si>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</si>
  <si>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</si>
  <si>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</si>
  <si>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</si>
  <si>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</si>
  <si>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</si>
  <si>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</si>
  <si>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</si>
  <si>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</si>
  <si>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</si>
  <si>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</si>
  <si>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</si>
  <si>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</si>
  <si>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</si>
  <si>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</si>
  <si>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</si>
  <si>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</si>
  <si>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</si>
  <si>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</si>
  <si>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</si>
  <si>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</si>
  <si>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</si>
  <si>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</si>
  <si>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</si>
  <si>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</si>
  <si>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</si>
  <si>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</si>
  <si>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</si>
  <si>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</si>
  <si>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</si>
  <si>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</si>
  <si>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</si>
  <si>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</si>
  <si>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</si>
  <si>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</si>
  <si>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</si>
  <si>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</si>
  <si>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</si>
  <si>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</si>
  <si>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</si>
  <si>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</si>
  <si>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</si>
  <si>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</si>
  <si>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</si>
  <si>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</si>
  <si>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</si>
  <si>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</si>
  <si>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</si>
  <si>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</si>
  <si>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</si>
  <si>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</si>
  <si>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</si>
  <si>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</si>
  <si>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</si>
  <si>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</si>
  <si>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</si>
  <si>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</si>
  <si>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</si>
  <si>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</si>
  <si>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</si>
  <si>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</si>
  <si>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</si>
  <si>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</si>
  <si>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</si>
  <si>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</si>
  <si>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</si>
  <si>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</si>
  <si>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</si>
  <si>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</si>
  <si>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</si>
  <si>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</si>
  <si>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</si>
  <si>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</si>
  <si>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</si>
  <si>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</si>
  <si>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</si>
  <si>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</si>
  <si>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</si>
  <si>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</si>
  <si>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</si>
  <si>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</si>
  <si>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</si>
  <si>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</si>
  <si>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</si>
  <si>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</si>
  <si>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</si>
  <si>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</si>
  <si>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</si>
  <si>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</si>
  <si>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</si>
  <si>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</si>
  <si>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</si>
  <si>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</si>
  <si>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</si>
  <si>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</si>
  <si>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</si>
  <si>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</si>
  <si>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</si>
  <si>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</si>
  <si>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</si>
  <si>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</si>
  <si>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</si>
  <si>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</si>
  <si>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</si>
  <si>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</si>
  <si>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</si>
  <si>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</si>
  <si>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</si>
  <si>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</si>
  <si>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</si>
  <si>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</si>
  <si>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</si>
  <si>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</si>
  <si>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</si>
  <si>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</si>
  <si>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</si>
  <si>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</si>
  <si>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</si>
  <si>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</si>
  <si>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</si>
  <si>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</si>
  <si>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</si>
  <si>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</si>
  <si>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</si>
  <si>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</si>
  <si>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</si>
  <si>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</si>
  <si>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</si>
  <si>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</si>
  <si>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</si>
  <si>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</si>
  <si>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</si>
  <si>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</si>
  <si>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</si>
  <si>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</si>
  <si>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</si>
  <si>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</si>
  <si>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</si>
  <si>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</si>
  <si>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</si>
  <si>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</si>
  <si>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</si>
  <si>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</si>
  <si>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</si>
  <si>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</si>
  <si>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</si>
  <si>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</si>
  <si>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</si>
  <si>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</si>
  <si>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</si>
  <si>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</si>
  <si>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</si>
  <si>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</si>
  <si>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</si>
  <si>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</si>
  <si>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</si>
  <si>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</si>
  <si>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</si>
  <si>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</si>
  <si>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</si>
  <si>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</si>
  <si>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</si>
  <si>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</si>
  <si>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</si>
  <si>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</si>
  <si>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</si>
  <si>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</si>
  <si>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</si>
  <si>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</si>
  <si>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</si>
  <si>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</si>
  <si>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</si>
  <si>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</si>
  <si>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</si>
  <si>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</si>
  <si>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</si>
  <si>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</si>
  <si>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</si>
  <si>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</si>
  <si>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</si>
  <si>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</si>
  <si>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</si>
  <si>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</si>
  <si>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</si>
  <si>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</si>
  <si>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</si>
  <si>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</si>
  <si>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</si>
  <si>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</si>
  <si>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</si>
  <si>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</si>
  <si>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</si>
  <si>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</si>
  <si>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</si>
  <si>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</si>
  <si>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</si>
  <si>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</si>
  <si>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</si>
  <si>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</si>
  <si>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</si>
  <si>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</si>
  <si>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</si>
  <si>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</si>
  <si>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</si>
  <si>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</si>
  <si>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</si>
  <si>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</si>
  <si>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</si>
  <si>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</si>
  <si>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</si>
  <si>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</si>
  <si>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</si>
  <si>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</si>
  <si>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</si>
  <si>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</si>
  <si>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</si>
  <si>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</si>
  <si>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</si>
  <si>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</si>
  <si>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</si>
  <si>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</si>
  <si>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</si>
  <si>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</si>
  <si>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</si>
  <si>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</si>
  <si>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</si>
  <si>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</si>
  <si>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</si>
  <si>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</si>
  <si>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</si>
  <si>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</si>
  <si>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</si>
  <si>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</si>
  <si>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</si>
  <si>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</si>
  <si>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</si>
  <si>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</si>
  <si>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</si>
  <si>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</si>
  <si>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</si>
  <si>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</si>
  <si>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</si>
  <si>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</si>
  <si>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</si>
  <si>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</si>
  <si>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</si>
  <si>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</si>
  <si>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</si>
  <si>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</si>
  <si>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</si>
  <si>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</si>
  <si>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</si>
  <si>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</si>
  <si>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</si>
  <si>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</si>
  <si>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</si>
  <si>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</si>
  <si>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</si>
  <si>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</si>
  <si>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</si>
  <si>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</si>
  <si>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</si>
  <si>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</si>
  <si>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</si>
  <si>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</si>
  <si>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</si>
  <si>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</si>
  <si>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</si>
  <si>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</si>
  <si>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</si>
  <si>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</si>
  <si>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</si>
  <si>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</si>
  <si>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</si>
  <si>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</si>
  <si>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</si>
  <si>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</si>
  <si>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</si>
  <si>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</si>
  <si>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</si>
  <si>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</si>
  <si>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</si>
  <si>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</si>
  <si>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</si>
  <si>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</si>
  <si>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</si>
  <si>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</si>
  <si>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</si>
  <si>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</si>
  <si>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</si>
  <si>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</si>
  <si>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</si>
  <si>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</si>
  <si>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</si>
  <si>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</si>
  <si>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</si>
  <si>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</si>
  <si>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</si>
  <si>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</si>
  <si>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</si>
  <si>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</si>
  <si>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</si>
  <si>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</si>
  <si>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</si>
  <si>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</si>
  <si>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</si>
  <si>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</si>
  <si>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</si>
  <si>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</si>
  <si>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</si>
  <si>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</si>
  <si>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</si>
  <si>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</si>
  <si>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</si>
  <si>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</si>
  <si>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</si>
  <si>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</si>
  <si>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</si>
  <si>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</si>
  <si>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</si>
  <si>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</si>
  <si>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</si>
  <si>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</si>
  <si>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</si>
  <si>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</si>
  <si>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</si>
  <si>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</si>
  <si>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</si>
  <si>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</si>
  <si>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</si>
  <si>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</si>
  <si>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</si>
  <si>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</si>
  <si>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</si>
  <si>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</si>
  <si>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</si>
  <si>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</si>
  <si>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</si>
  <si>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</si>
  <si>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</si>
  <si>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</si>
  <si>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</si>
  <si>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</si>
  <si>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</si>
  <si>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</si>
  <si>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</si>
  <si>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</si>
  <si>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</si>
  <si>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</si>
  <si>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</si>
  <si>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</si>
  <si>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</si>
  <si>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</si>
  <si>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</si>
  <si>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</si>
  <si>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</si>
  <si>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</si>
  <si>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</si>
  <si>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</si>
  <si>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</si>
  <si>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</si>
  <si>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</si>
  <si>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</si>
  <si>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</si>
  <si>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</si>
  <si>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</si>
  <si>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</si>
  <si>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</si>
  <si>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</si>
  <si>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</si>
  <si>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</si>
  <si>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</si>
  <si>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</si>
  <si>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</si>
  <si>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</si>
  <si>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</si>
  <si>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</si>
  <si>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</si>
  <si>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</si>
  <si>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</si>
  <si>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</si>
  <si>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</si>
  <si>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</si>
  <si>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</si>
  <si>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</si>
  <si>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</si>
  <si>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</si>
  <si>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</si>
  <si>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</si>
  <si>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</si>
  <si>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</si>
  <si>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</si>
  <si>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</si>
  <si>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</si>
  <si>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</si>
  <si>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</si>
  <si>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</si>
  <si>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</si>
  <si>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</si>
  <si>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</si>
  <si>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</si>
  <si>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</si>
  <si>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</si>
  <si>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</si>
  <si>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</si>
  <si>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</si>
  <si>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</si>
  <si>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</si>
  <si>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</si>
  <si>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</si>
  <si>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</si>
  <si>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</si>
  <si>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</si>
  <si>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</si>
  <si>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</si>
  <si>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</si>
  <si>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</si>
  <si>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</si>
  <si>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</si>
  <si>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</si>
  <si>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</si>
  <si>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</si>
  <si>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</si>
  <si>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</si>
  <si>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</si>
  <si>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</si>
  <si>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</si>
  <si>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</si>
  <si>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</si>
  <si>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</si>
  <si>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</si>
  <si>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</si>
  <si>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</si>
  <si>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</si>
  <si>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</si>
  <si>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</si>
  <si>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</si>
  <si>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</si>
  <si>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</si>
  <si>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</si>
  <si>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</si>
  <si>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</si>
  <si>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</si>
  <si>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</si>
  <si>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</si>
  <si>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</si>
  <si>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</si>
  <si>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</si>
  <si>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</si>
  <si>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</si>
  <si>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</si>
  <si>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</si>
  <si>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</si>
  <si>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</si>
  <si>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</si>
  <si>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</si>
  <si>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</si>
  <si>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</si>
  <si>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</si>
  <si>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</si>
  <si>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</si>
  <si>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</si>
  <si>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</si>
  <si>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</si>
  <si>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</si>
  <si>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</si>
  <si>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</si>
  <si>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</si>
  <si>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</si>
  <si>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</si>
  <si>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</si>
  <si>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</si>
  <si>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</si>
  <si>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</si>
  <si>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</si>
  <si>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</si>
  <si>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</si>
  <si>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</si>
  <si>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</si>
  <si>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</si>
  <si>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</si>
  <si>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</si>
  <si>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</si>
  <si>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</si>
  <si>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</si>
  <si>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</si>
  <si>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</si>
  <si>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</si>
  <si>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</si>
  <si>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</si>
  <si>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</si>
  <si>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</si>
  <si>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</si>
  <si>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</si>
  <si>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</si>
  <si>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</si>
  <si>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</si>
  <si>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</si>
  <si>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</si>
  <si>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</si>
  <si>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</si>
  <si>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</si>
  <si>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</si>
  <si>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</si>
  <si>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</si>
  <si>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</si>
  <si>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</si>
  <si>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</si>
  <si>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</si>
  <si>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</si>
  <si>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</si>
  <si>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</si>
  <si>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</si>
  <si>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</si>
  <si>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</si>
  <si>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</si>
  <si>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</si>
  <si>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</si>
  <si>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</si>
  <si>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</si>
  <si>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</si>
  <si>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</si>
  <si>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</si>
  <si>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</si>
  <si>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</si>
  <si>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</si>
  <si>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</si>
  <si>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</si>
  <si>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</si>
  <si>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</si>
  <si>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</si>
  <si>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</si>
  <si>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</si>
  <si>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</si>
  <si>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</si>
  <si>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</si>
  <si>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</si>
  <si>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</si>
  <si>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</si>
  <si>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</si>
  <si>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</si>
  <si>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</si>
  <si>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</si>
  <si>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</si>
  <si>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</si>
  <si>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</si>
  <si>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</si>
  <si>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</si>
  <si>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</si>
  <si>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</si>
  <si>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</si>
  <si>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</si>
  <si>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</si>
  <si>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</si>
  <si>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</si>
  <si>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</si>
  <si>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</si>
  <si>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</si>
  <si>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</si>
  <si>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</si>
  <si>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</si>
  <si>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</si>
  <si>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</si>
  <si>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</si>
  <si>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</si>
  <si>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</si>
  <si>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</si>
  <si>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</si>
  <si>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</si>
  <si>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</si>
  <si>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</si>
  <si>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</si>
  <si>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</si>
  <si>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</si>
  <si>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</si>
  <si>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</si>
  <si>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</si>
  <si>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</si>
  <si>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</si>
  <si>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</si>
  <si>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</si>
  <si>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</si>
  <si>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</si>
  <si>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</si>
  <si>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</si>
  <si>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</si>
  <si>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</si>
  <si>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</si>
  <si>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</si>
  <si>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</si>
  <si>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</si>
  <si>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</si>
  <si>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</si>
  <si>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</si>
  <si>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</si>
  <si>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</si>
  <si>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</si>
  <si>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</si>
  <si>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</si>
  <si>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</si>
  <si>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</si>
  <si>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</si>
  <si>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</si>
  <si>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</si>
  <si>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</si>
  <si>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</si>
  <si>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</si>
  <si>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</si>
  <si>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</si>
  <si>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</si>
  <si>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</si>
  <si>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</si>
  <si>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</si>
  <si>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</si>
  <si>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</si>
  <si>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</si>
  <si>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</si>
  <si>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</si>
  <si>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</si>
  <si>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</si>
  <si>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</si>
  <si>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</si>
  <si>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</si>
  <si>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</si>
  <si>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</si>
  <si>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</si>
  <si>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</si>
  <si>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</si>
  <si>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</si>
  <si>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</si>
  <si>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</si>
  <si>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</si>
  <si>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</si>
  <si>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</si>
  <si>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</si>
  <si>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</si>
  <si>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</si>
  <si>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</si>
  <si>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</si>
  <si>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</si>
  <si>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</si>
  <si>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</si>
  <si>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</si>
  <si>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</si>
  <si>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</si>
  <si>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</si>
  <si>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</si>
  <si>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</si>
  <si>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</si>
  <si>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</si>
  <si>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</si>
  <si>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</si>
  <si>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</si>
  <si>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</si>
  <si>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</si>
  <si>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</si>
  <si>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</si>
  <si>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</si>
  <si>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</si>
  <si>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</si>
  <si>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</si>
  <si>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</si>
  <si>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</si>
  <si>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</si>
  <si>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</si>
  <si>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</si>
  <si>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</si>
  <si>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</si>
  <si>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</si>
  <si>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</si>
  <si>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</si>
  <si>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</si>
  <si>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</si>
  <si>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</si>
  <si>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</si>
  <si>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</si>
  <si>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</si>
  <si>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</si>
  <si>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</si>
  <si>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</si>
  <si>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</si>
  <si>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</si>
  <si>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</si>
  <si>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</si>
  <si>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</si>
  <si>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</si>
  <si>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</si>
  <si>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</si>
  <si>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</si>
  <si>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</si>
  <si>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</si>
  <si>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</si>
  <si>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</si>
  <si>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</si>
  <si>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</si>
  <si>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</si>
  <si>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</si>
  <si>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</si>
  <si>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</si>
  <si>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</si>
  <si>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</si>
  <si>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</si>
  <si>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</si>
  <si>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</si>
  <si>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</si>
  <si>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</si>
  <si>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</si>
  <si>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</si>
  <si>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</si>
  <si>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</si>
  <si>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</si>
  <si>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</si>
  <si>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</si>
  <si>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</si>
  <si>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</si>
  <si>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</si>
  <si>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</si>
  <si>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</si>
  <si>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</si>
  <si>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</si>
  <si>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</si>
  <si>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</si>
  <si>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</si>
  <si>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</si>
  <si>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</si>
  <si>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</si>
  <si>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</si>
  <si>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</si>
  <si>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</si>
  <si>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</si>
  <si>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</si>
  <si>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</si>
  <si>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</si>
  <si>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</si>
  <si>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</si>
  <si>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</si>
  <si>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</si>
  <si>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</si>
  <si>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</si>
  <si>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</si>
  <si>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</si>
  <si>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</si>
  <si>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</si>
  <si>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</si>
  <si>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</si>
  <si>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</si>
  <si>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</si>
  <si>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</si>
  <si>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</si>
  <si>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</si>
  <si>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</si>
  <si>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</si>
  <si>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</si>
  <si>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</si>
  <si>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</si>
  <si>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</si>
  <si>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</si>
  <si>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</si>
  <si>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</si>
  <si>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</si>
  <si>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</si>
  <si>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</si>
  <si>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</si>
  <si>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</si>
  <si>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</si>
  <si>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</si>
  <si>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</si>
  <si>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</si>
  <si>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</si>
  <si>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</si>
  <si>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</si>
  <si>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</si>
  <si>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</si>
  <si>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</si>
  <si>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</si>
  <si>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</si>
  <si>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</si>
  <si>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</si>
  <si>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</si>
  <si>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</si>
  <si>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</si>
  <si>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</si>
  <si>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</si>
  <si>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</si>
  <si>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</si>
  <si>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</si>
  <si>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</si>
  <si>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</si>
  <si>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</si>
  <si>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</si>
  <si>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</si>
  <si>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</si>
  <si>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</si>
  <si>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</si>
  <si>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</si>
  <si>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</si>
  <si>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</si>
  <si>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</si>
  <si>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</si>
  <si>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</si>
  <si>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</si>
  <si>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</si>
  <si>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</si>
  <si>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</si>
  <si>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</si>
  <si>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</si>
  <si>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</si>
  <si>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</si>
  <si>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</si>
  <si>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</si>
  <si>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</si>
  <si>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</si>
  <si>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</si>
  <si>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</si>
  <si>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</si>
  <si>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</si>
  <si>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</si>
  <si>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</si>
  <si>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</si>
  <si>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</si>
  <si>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</si>
  <si>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</si>
  <si>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</si>
  <si>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</si>
  <si>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</si>
  <si>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</si>
  <si>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</si>
  <si>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</si>
  <si>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</si>
  <si>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</si>
  <si>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</si>
  <si>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</si>
  <si>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</si>
  <si>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</si>
  <si>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</si>
  <si>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</si>
  <si>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</si>
  <si>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</si>
  <si>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</si>
  <si>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</si>
  <si>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</si>
  <si>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</si>
  <si>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</si>
  <si>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</si>
  <si>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</si>
  <si>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</si>
  <si>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</si>
  <si>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</si>
  <si>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</si>
  <si>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</si>
  <si>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</si>
  <si>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</si>
  <si>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</si>
  <si>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</si>
  <si>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</si>
  <si>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</si>
  <si>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</si>
  <si>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</si>
  <si>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</si>
  <si>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</si>
  <si>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</si>
  <si>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</si>
  <si>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</si>
  <si>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</si>
  <si>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</si>
  <si>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</si>
  <si>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</si>
  <si>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</si>
  <si>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</si>
  <si>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</si>
  <si>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</si>
  <si>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</si>
  <si>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</si>
  <si>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</si>
  <si>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</si>
  <si>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</si>
  <si>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</si>
  <si>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</si>
  <si>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</si>
  <si>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</si>
  <si>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</si>
  <si>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</si>
  <si>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</si>
  <si>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</si>
  <si>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</si>
  <si>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</si>
  <si>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</si>
  <si>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</si>
  <si>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</si>
  <si>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</si>
  <si>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</si>
  <si>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</si>
  <si>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</si>
  <si>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</si>
  <si>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</si>
  <si>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</si>
  <si>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</si>
  <si>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</si>
  <si>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</si>
  <si>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</si>
  <si>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</si>
  <si>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</si>
  <si>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</si>
  <si>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</si>
  <si>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</si>
  <si>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</si>
  <si>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</si>
  <si>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</si>
  <si>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</si>
  <si>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</si>
  <si>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</si>
  <si>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</si>
  <si>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</si>
  <si>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</si>
  <si>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</si>
  <si>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</si>
  <si>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</si>
  <si>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</si>
  <si>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</si>
  <si>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</si>
  <si>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</si>
  <si>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</si>
  <si>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</si>
  <si>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</si>
  <si>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</si>
  <si>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</si>
  <si>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</si>
  <si>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</si>
  <si>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</si>
  <si>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</si>
  <si>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</si>
  <si>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</si>
  <si>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</si>
  <si>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</si>
  <si>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</si>
  <si>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</si>
  <si>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</si>
  <si>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</si>
  <si>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</si>
  <si>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</si>
  <si>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</si>
  <si>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</si>
  <si>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</si>
  <si>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</si>
  <si>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</si>
  <si>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</si>
  <si>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</si>
  <si>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</si>
  <si>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</si>
  <si>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</si>
  <si>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</si>
  <si>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</si>
  <si>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</si>
  <si>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</si>
  <si>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</si>
  <si>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</si>
  <si>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</si>
  <si>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</si>
  <si>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</si>
  <si>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</si>
  <si>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</si>
  <si>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</si>
  <si>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</si>
  <si>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</si>
  <si>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</si>
  <si>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</si>
  <si>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</si>
  <si>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</si>
  <si>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</si>
  <si>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</si>
  <si>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</si>
  <si>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</si>
  <si>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</si>
  <si>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</si>
  <si>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</si>
  <si>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</si>
  <si>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</si>
  <si>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</si>
  <si>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</si>
  <si>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</si>
  <si>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</si>
  <si>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</si>
  <si>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</si>
  <si>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</si>
  <si>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</si>
  <si>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</si>
  <si>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</si>
  <si>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</si>
  <si>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</si>
  <si>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</si>
  <si>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</si>
  <si>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</si>
  <si>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</si>
  <si>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</si>
  <si>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</si>
  <si>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</si>
  <si>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</si>
  <si>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</si>
  <si>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</si>
  <si>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</si>
  <si>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</si>
  <si>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</si>
  <si>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</si>
  <si>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</si>
  <si>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</si>
  <si>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</si>
  <si>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</si>
  <si>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</si>
  <si>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</si>
  <si>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</si>
  <si>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</si>
  <si>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</si>
  <si>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</si>
  <si>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</si>
  <si>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</si>
  <si>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</si>
  <si>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</si>
  <si>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</si>
  <si>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</si>
  <si>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</si>
  <si>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</si>
  <si>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</si>
  <si>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</si>
  <si>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</si>
  <si>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</si>
  <si>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</si>
  <si>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</si>
  <si>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</si>
  <si>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</si>
  <si>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</si>
  <si>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</si>
  <si>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</si>
  <si>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</si>
  <si>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</si>
  <si>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</si>
  <si>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</si>
  <si>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</si>
  <si>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</si>
  <si>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</si>
  <si>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</si>
  <si>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</si>
  <si>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</si>
  <si>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</si>
  <si>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</si>
  <si>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</si>
  <si>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</si>
  <si>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</si>
  <si>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</si>
  <si>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</si>
  <si>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</si>
  <si>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</si>
  <si>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</si>
  <si>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</si>
  <si>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</si>
  <si>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</si>
  <si>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</si>
  <si>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</si>
  <si>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</si>
  <si>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</si>
  <si>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</si>
  <si>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</si>
  <si>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</si>
  <si>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</si>
  <si>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</si>
  <si>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</si>
  <si>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</si>
  <si>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</si>
  <si>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</si>
  <si>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</si>
  <si>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</si>
  <si>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</si>
  <si>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</si>
  <si>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</si>
  <si>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</si>
  <si>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</si>
  <si>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</si>
  <si>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</si>
  <si>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</si>
  <si>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</si>
  <si>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</si>
  <si>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</si>
  <si>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</si>
  <si>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</si>
  <si>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</si>
  <si>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</si>
  <si>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</si>
  <si>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</si>
  <si>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</si>
  <si>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</si>
  <si>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</si>
  <si>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</si>
  <si>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</si>
  <si>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</si>
  <si>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</si>
  <si>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</si>
  <si>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</si>
  <si>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</si>
  <si>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</si>
  <si>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</si>
  <si>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</si>
  <si>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</si>
  <si>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</si>
  <si>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</si>
  <si>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</si>
  <si>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</si>
  <si>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</si>
  <si>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</si>
  <si>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</si>
  <si>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</si>
  <si>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</si>
  <si>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</si>
  <si>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</si>
  <si>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</si>
  <si>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</si>
  <si>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</si>
  <si>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</si>
  <si>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</si>
  <si>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</si>
  <si>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</si>
  <si>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</si>
  <si>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</si>
  <si>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</si>
  <si>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</si>
  <si>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</si>
  <si>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</si>
  <si>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</si>
  <si>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</si>
  <si>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</si>
  <si>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</si>
  <si>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</si>
  <si>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</si>
  <si>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</si>
  <si>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</si>
  <si>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</si>
  <si>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</si>
  <si>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</si>
  <si>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</si>
  <si>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</si>
  <si>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</si>
  <si>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</si>
  <si>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</si>
  <si>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</si>
  <si>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</si>
  <si>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</si>
  <si>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</si>
  <si>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</si>
  <si>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</si>
  <si>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</si>
  <si>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</si>
  <si>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</si>
  <si>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</si>
  <si>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</si>
  <si>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</si>
  <si>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</si>
  <si>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</si>
  <si>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</si>
  <si>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</si>
  <si>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</si>
  <si>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</si>
  <si>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</si>
  <si>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</si>
  <si>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</si>
  <si>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</si>
  <si>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</si>
  <si>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</si>
  <si>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</si>
  <si>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</si>
  <si>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</si>
  <si>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</si>
  <si>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</si>
  <si>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</si>
  <si>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</si>
  <si>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</si>
  <si>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</si>
  <si>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</si>
  <si>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</si>
  <si>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</si>
  <si>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</si>
  <si>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</si>
  <si>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</si>
  <si>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</si>
  <si>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</si>
  <si>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</si>
  <si>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</si>
  <si>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</si>
  <si>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</si>
  <si>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</si>
  <si>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</si>
  <si>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</si>
  <si>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</si>
  <si>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</si>
  <si>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</si>
  <si>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</si>
  <si>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</si>
  <si>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</si>
  <si>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</si>
  <si>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</si>
  <si>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</si>
  <si>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</si>
  <si>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</si>
  <si>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</si>
  <si>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</si>
  <si>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</si>
  <si>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</si>
  <si>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</si>
  <si>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</si>
  <si>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</si>
  <si>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</si>
  <si>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</si>
  <si>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</si>
  <si>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</si>
  <si>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</si>
  <si>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</si>
  <si>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</si>
  <si>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</si>
  <si>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</si>
  <si>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</si>
  <si>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</si>
  <si>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</si>
  <si>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</si>
  <si>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</si>
  <si>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</si>
  <si>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</si>
  <si>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</si>
  <si>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</si>
  <si>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</si>
  <si>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</si>
  <si>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</si>
  <si>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</si>
  <si>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</si>
  <si>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</si>
  <si>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</si>
  <si>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</si>
  <si>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</si>
  <si>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</si>
  <si>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</si>
  <si>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</si>
  <si>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</si>
  <si>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</si>
  <si>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</si>
  <si>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</si>
  <si>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</si>
  <si>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</si>
  <si>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</si>
  <si>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</si>
  <si>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</si>
  <si>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</si>
  <si>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</si>
  <si>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</si>
  <si>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</si>
  <si>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</si>
  <si>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</si>
  <si>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</si>
  <si>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</si>
  <si>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</si>
  <si>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</si>
  <si>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</si>
  <si>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</si>
  <si>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</si>
  <si>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</si>
  <si>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</si>
  <si>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</si>
  <si>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</si>
  <si>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</si>
  <si>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</si>
  <si>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</si>
  <si>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</si>
  <si>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</si>
  <si>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</si>
  <si>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</si>
  <si>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</si>
  <si>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</si>
  <si>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</si>
  <si>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</si>
  <si>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</si>
  <si>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</si>
  <si>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</si>
  <si>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</si>
  <si>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</si>
  <si>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</si>
  <si>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</si>
  <si>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</si>
  <si>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</si>
  <si>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</si>
  <si>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</si>
  <si>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</si>
  <si>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</si>
  <si>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</si>
  <si>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</si>
  <si>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</si>
  <si>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</si>
  <si>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</si>
  <si>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</si>
  <si>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</si>
  <si>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</si>
  <si>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</si>
  <si>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</si>
  <si>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</si>
  <si>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</si>
  <si>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</si>
  <si>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</si>
  <si>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</si>
  <si>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</si>
  <si>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</si>
  <si>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</si>
  <si>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</si>
  <si>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</si>
  <si>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</si>
  <si>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</si>
  <si>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</si>
  <si>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</si>
  <si>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</si>
  <si>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</si>
  <si>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</si>
  <si>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</si>
  <si>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</si>
  <si>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</si>
  <si>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</si>
  <si>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</si>
  <si>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</si>
  <si>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</si>
  <si>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</si>
  <si>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</si>
  <si>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</si>
  <si>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</si>
  <si>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</si>
  <si>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</si>
  <si>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</si>
  <si>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</si>
  <si>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</si>
  <si>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</si>
  <si>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</si>
  <si>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</si>
  <si>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</si>
  <si>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</si>
  <si>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</si>
  <si>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</si>
  <si>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</si>
  <si>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</si>
  <si>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</si>
  <si>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</si>
  <si>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</si>
  <si>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</si>
  <si>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</si>
  <si>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</si>
  <si>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</si>
  <si>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</si>
  <si>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</si>
  <si>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</si>
  <si>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</si>
  <si>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</si>
  <si>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</si>
  <si>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</si>
  <si>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</si>
  <si>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</si>
  <si>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</si>
  <si>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</si>
  <si>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</si>
  <si>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</si>
  <si>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</si>
  <si>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</si>
  <si>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</si>
  <si>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</si>
  <si>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</si>
  <si>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</si>
  <si>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</si>
  <si>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</si>
  <si>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</si>
  <si>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</si>
  <si>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</si>
  <si>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</si>
  <si>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</si>
  <si>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</si>
  <si>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</si>
  <si>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</si>
  <si>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</si>
  <si>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</si>
  <si>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</si>
  <si>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</si>
  <si>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</si>
  <si>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</si>
  <si>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</si>
  <si>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</si>
  <si>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</si>
  <si>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</si>
  <si>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</si>
  <si>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</si>
  <si>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</si>
  <si>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</si>
  <si>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</si>
  <si>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</si>
  <si>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</si>
  <si>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</si>
  <si>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</si>
  <si>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</si>
  <si>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</si>
  <si>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</si>
  <si>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</si>
  <si>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</si>
  <si>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</si>
  <si>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</si>
  <si>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</si>
  <si>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</si>
  <si>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</si>
  <si>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</si>
  <si>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</si>
  <si>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</si>
  <si>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</si>
  <si>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</si>
  <si>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</si>
  <si>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</si>
  <si>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</si>
  <si>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</si>
  <si>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</si>
  <si>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</si>
  <si>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</si>
  <si>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</si>
  <si>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</si>
  <si>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</si>
  <si>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</si>
  <si>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</si>
  <si>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</si>
  <si>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</si>
  <si>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</si>
  <si>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</si>
  <si>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</si>
  <si>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</si>
  <si>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</si>
  <si>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</si>
  <si>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</si>
  <si>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</si>
  <si>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</si>
  <si>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</si>
  <si>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</si>
  <si>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</si>
  <si>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</si>
  <si>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</si>
  <si>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</si>
  <si>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</si>
  <si>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</si>
  <si>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</si>
  <si>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</si>
  <si>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</si>
  <si>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</si>
  <si>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</si>
  <si>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</si>
  <si>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</si>
  <si>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</si>
  <si>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</si>
  <si>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</si>
  <si>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</si>
  <si>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</si>
  <si>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</si>
  <si>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</si>
  <si>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</si>
  <si>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</si>
  <si>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</si>
  <si>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</si>
  <si>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</si>
  <si>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</si>
  <si>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</si>
  <si>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</si>
  <si>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</si>
  <si>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</si>
  <si>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</si>
  <si>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</si>
  <si>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</si>
  <si>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</si>
  <si>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</si>
  <si>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</si>
  <si>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</si>
  <si>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</si>
  <si>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</si>
  <si>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</si>
  <si>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</si>
  <si>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</si>
  <si>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</si>
  <si>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</si>
  <si>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</si>
  <si>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</si>
  <si>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</si>
  <si>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</si>
  <si>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</si>
  <si>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</si>
  <si>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</si>
  <si>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</si>
  <si>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</si>
  <si>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</si>
  <si>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</si>
  <si>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</si>
  <si>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</si>
  <si>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</si>
  <si>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</si>
  <si>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</si>
  <si>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</si>
  <si>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</si>
  <si>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</si>
  <si>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</si>
  <si>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</si>
  <si>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</si>
  <si>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</si>
  <si>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</si>
  <si>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</si>
  <si>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</si>
  <si>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</si>
  <si>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</si>
  <si>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</si>
  <si>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</si>
  <si>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</si>
  <si>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</si>
  <si>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</si>
  <si>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</si>
  <si>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</si>
  <si>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</si>
  <si>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</si>
  <si>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</si>
  <si>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</si>
  <si>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</si>
  <si>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</si>
  <si>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</si>
  <si>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</si>
  <si>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</si>
  <si>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</si>
  <si>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</si>
  <si>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</si>
  <si>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</si>
  <si>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</si>
  <si>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</si>
  <si>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</si>
  <si>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</si>
  <si>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</si>
  <si>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</si>
  <si>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</si>
  <si>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</si>
  <si>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</si>
  <si>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</si>
  <si>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</si>
  <si>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</si>
  <si>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</si>
  <si>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</si>
  <si>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</si>
  <si>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</si>
  <si>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</si>
  <si>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</si>
  <si>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</si>
  <si>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</si>
  <si>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</si>
  <si>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</si>
  <si>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</si>
  <si>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</si>
  <si>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</si>
  <si>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</si>
  <si>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</si>
  <si>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</si>
  <si>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</si>
  <si>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</si>
  <si>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</si>
  <si>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</si>
  <si>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</si>
  <si>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</si>
  <si>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</si>
  <si>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</si>
  <si>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</si>
  <si>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</si>
  <si>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</si>
  <si>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</si>
  <si>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</si>
  <si>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</si>
  <si>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</si>
  <si>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</si>
  <si>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</si>
  <si>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</si>
  <si>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</si>
  <si>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</si>
  <si>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</si>
  <si>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</si>
  <si>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</si>
  <si>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</si>
  <si>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</si>
  <si>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</si>
  <si>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</si>
  <si>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</si>
  <si>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</si>
  <si>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</si>
  <si>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</si>
  <si>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</si>
  <si>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</si>
  <si>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</si>
  <si>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</si>
  <si>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</si>
  <si>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</si>
  <si>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</si>
  <si>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</si>
  <si>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</si>
  <si>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</si>
  <si>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</si>
  <si>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</si>
  <si>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</si>
  <si>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</si>
  <si>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</si>
  <si>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</si>
  <si>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</si>
  <si>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</si>
  <si>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</si>
  <si>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</si>
  <si>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</si>
  <si>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</si>
  <si>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</si>
  <si>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</si>
  <si>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</si>
  <si>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</si>
  <si>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</si>
  <si>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</si>
  <si>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</si>
  <si>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</si>
  <si>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</si>
  <si>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</si>
  <si>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</si>
  <si>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</si>
  <si>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</si>
  <si>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</si>
  <si>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</si>
  <si>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</si>
  <si>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</si>
  <si>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</si>
  <si>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</si>
  <si>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</si>
  <si>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</si>
  <si>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</si>
  <si>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</si>
  <si>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</si>
  <si>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</si>
  <si>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</si>
  <si>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</si>
  <si>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</si>
  <si>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</si>
  <si>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</si>
  <si>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</si>
  <si>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</si>
  <si>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</si>
  <si>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</si>
  <si>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</si>
  <si>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</si>
  <si>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</si>
  <si>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</si>
  <si>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</si>
  <si>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</si>
  <si>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</si>
  <si>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</si>
  <si>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</si>
  <si>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</si>
  <si>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</si>
  <si>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</si>
  <si>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</si>
  <si>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</si>
  <si>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</si>
  <si>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</si>
  <si>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</si>
  <si>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</si>
  <si>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</si>
  <si>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</si>
  <si>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</si>
  <si>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</si>
  <si>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</si>
  <si>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</si>
  <si>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</si>
  <si>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</si>
  <si>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</si>
  <si>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</si>
  <si>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</si>
  <si>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</si>
  <si>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</si>
  <si>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</si>
  <si>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</si>
  <si>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</si>
  <si>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</si>
  <si>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</si>
  <si>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</si>
  <si>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</si>
  <si>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</si>
  <si>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</si>
  <si>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</si>
  <si>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</si>
  <si>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</si>
  <si>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</si>
  <si>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</si>
  <si>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</si>
  <si>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</si>
  <si>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</si>
  <si>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</si>
  <si>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</si>
  <si>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</si>
  <si>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</si>
  <si>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</si>
  <si>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</si>
  <si>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</si>
  <si>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</si>
  <si>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</si>
  <si>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</si>
  <si>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</si>
  <si>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</si>
  <si>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</si>
  <si>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</si>
  <si>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</si>
  <si>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</si>
  <si>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</si>
  <si>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</si>
  <si>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</si>
  <si>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</si>
  <si>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</si>
  <si>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</si>
  <si>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</si>
  <si>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</si>
  <si>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</si>
  <si>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</si>
  <si>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</si>
  <si>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</si>
  <si>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</si>
  <si>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</si>
  <si>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</si>
  <si>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</si>
  <si>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</si>
  <si>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</si>
  <si>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</si>
  <si>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</si>
  <si>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</si>
  <si>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</si>
  <si>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</si>
  <si>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</si>
  <si>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</si>
  <si>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</si>
  <si>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</si>
  <si>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</si>
  <si>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</si>
  <si>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</si>
  <si>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</si>
  <si>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</si>
  <si>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</si>
  <si>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</si>
  <si>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</si>
  <si>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</si>
  <si>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</si>
  <si>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</si>
  <si>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</si>
  <si>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</si>
  <si>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</si>
  <si>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</si>
  <si>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</si>
  <si>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</si>
  <si>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</si>
  <si>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</si>
  <si>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</si>
  <si>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</si>
  <si>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</si>
  <si>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</si>
  <si>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</si>
  <si>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</si>
  <si>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</si>
  <si>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</si>
  <si>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</si>
  <si>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</si>
  <si>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</si>
  <si>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</si>
  <si>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</si>
  <si>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</si>
  <si>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</si>
  <si>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</si>
  <si>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</si>
  <si>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</si>
  <si>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</si>
  <si>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</si>
  <si>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</si>
  <si>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</si>
  <si>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</si>
  <si>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</si>
  <si>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</si>
  <si>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</si>
  <si>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</si>
  <si>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</si>
  <si>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</si>
  <si>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</si>
  <si>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</si>
  <si>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</si>
  <si>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</si>
  <si>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</si>
  <si>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</si>
  <si>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</si>
  <si>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</si>
  <si>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</si>
  <si>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</si>
  <si>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</si>
  <si>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</si>
  <si>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</si>
  <si>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</si>
  <si>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</si>
  <si>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</si>
  <si>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</si>
  <si>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</si>
  <si>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</si>
  <si>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</si>
  <si>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</si>
  <si>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</si>
  <si>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</si>
  <si>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</si>
  <si>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</si>
  <si>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</si>
  <si>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</si>
  <si>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</si>
  <si>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</si>
  <si>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</si>
  <si>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</si>
  <si>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</si>
  <si>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</si>
  <si>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</si>
  <si>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</si>
  <si>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</si>
  <si>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</si>
  <si>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</si>
  <si>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</si>
  <si>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</si>
  <si>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</si>
  <si>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</si>
  <si>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</si>
  <si>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</si>
  <si>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</si>
  <si>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</si>
  <si>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</si>
  <si>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</si>
  <si>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</si>
  <si>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</si>
  <si>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</si>
  <si>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</si>
  <si>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</si>
  <si>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</si>
  <si>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</si>
  <si>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</si>
  <si>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</si>
  <si>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</si>
  <si>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</si>
  <si>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</si>
  <si>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</si>
  <si>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</si>
  <si>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</si>
  <si>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</si>
  <si>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</si>
  <si>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</si>
  <si>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</si>
  <si>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</si>
  <si>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</si>
  <si>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</si>
  <si>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</si>
  <si>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</si>
  <si>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</si>
  <si>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</si>
  <si>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</si>
  <si>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</si>
  <si>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</si>
  <si>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</si>
  <si>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</si>
  <si>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</si>
  <si>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</si>
  <si>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</si>
  <si>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</si>
  <si>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</si>
  <si>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</si>
  <si>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</si>
  <si>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</si>
  <si>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</si>
  <si>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</si>
  <si>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</si>
  <si>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</si>
  <si>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</si>
  <si>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</si>
  <si>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</si>
  <si>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</si>
  <si>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</si>
  <si>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</si>
  <si>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</si>
  <si>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</si>
  <si>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</si>
  <si>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</si>
  <si>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</si>
  <si>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</si>
  <si>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</si>
  <si>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</si>
  <si>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</si>
  <si>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</si>
  <si>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</si>
  <si>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</si>
  <si>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</si>
  <si>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</si>
  <si>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</si>
  <si>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</si>
  <si>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</si>
  <si>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</si>
  <si>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</si>
  <si>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</si>
  <si>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</si>
  <si>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</si>
  <si>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</si>
  <si>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</si>
  <si>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</si>
  <si>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</si>
  <si>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</si>
  <si>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</si>
  <si>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</si>
  <si>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</si>
  <si>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</si>
  <si>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</si>
  <si>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</si>
  <si>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</si>
  <si>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</si>
  <si>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</si>
  <si>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</si>
  <si>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</si>
  <si>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</si>
  <si>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</si>
  <si>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</si>
  <si>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</si>
  <si>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</si>
  <si>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</si>
  <si>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</si>
  <si>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</si>
  <si>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</si>
  <si>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</si>
  <si>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</si>
  <si>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</si>
  <si>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</si>
  <si>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</si>
  <si>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</si>
  <si>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</si>
  <si>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</si>
  <si>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</si>
  <si>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</si>
  <si>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</si>
  <si>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</si>
  <si>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</si>
  <si>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</si>
  <si>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</si>
  <si>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</si>
  <si>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</si>
  <si>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</si>
  <si>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</si>
  <si>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</si>
  <si>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</si>
  <si>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</si>
  <si>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</si>
  <si>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</si>
  <si>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</si>
  <si>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</si>
  <si>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</si>
  <si>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</si>
  <si>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</si>
  <si>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</si>
  <si>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</si>
  <si>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</si>
  <si>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</si>
  <si>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</si>
  <si>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</si>
  <si>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</si>
  <si>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</si>
  <si>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</si>
  <si>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</si>
  <si>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</si>
  <si>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</si>
  <si>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</si>
  <si>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</si>
  <si>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</si>
  <si>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</si>
  <si>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</si>
  <si>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</si>
  <si>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</si>
  <si>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</si>
  <si>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</si>
  <si>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</si>
  <si>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</si>
  <si>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</si>
  <si>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</si>
  <si>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</si>
  <si>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</si>
  <si>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</si>
  <si>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</si>
  <si>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</si>
  <si>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</si>
  <si>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</si>
  <si>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</si>
  <si>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</si>
  <si>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</si>
  <si>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</si>
  <si>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</si>
  <si>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</si>
  <si>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</si>
  <si>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</si>
  <si>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</si>
  <si>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</si>
  <si>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</si>
  <si>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</si>
  <si>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</si>
  <si>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</si>
  <si>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</si>
  <si>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</si>
  <si>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</si>
  <si>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</si>
  <si>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</si>
  <si>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</si>
  <si>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</si>
  <si>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</si>
  <si>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</si>
  <si>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</si>
  <si>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</si>
  <si>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</si>
  <si>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</si>
  <si>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</si>
  <si>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</si>
  <si>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</si>
  <si>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</si>
  <si>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</si>
  <si>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</si>
  <si>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</si>
  <si>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</si>
  <si>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</si>
  <si>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</si>
  <si>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</si>
  <si>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</si>
  <si>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</si>
  <si>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</si>
  <si>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</si>
  <si>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</si>
  <si>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</si>
  <si>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</si>
  <si>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</si>
  <si>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</si>
  <si>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</si>
  <si>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</si>
  <si>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</si>
  <si>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</si>
  <si>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</si>
  <si>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</si>
  <si>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</si>
  <si>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</si>
  <si>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</si>
  <si>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</si>
  <si>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</si>
  <si>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</si>
  <si>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</si>
  <si>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</si>
  <si>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</si>
  <si>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</si>
  <si>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</si>
  <si>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</si>
  <si>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</si>
  <si>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</si>
  <si>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</si>
  <si>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</si>
  <si>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</si>
  <si>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</si>
  <si>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</si>
  <si>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</si>
  <si>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</si>
  <si>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</si>
  <si>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</si>
  <si>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</si>
  <si>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</si>
  <si>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</si>
  <si>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</si>
  <si>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</si>
  <si>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</si>
  <si>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</si>
  <si>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</si>
  <si>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</si>
  <si>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</si>
  <si>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</si>
  <si>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</si>
  <si>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</si>
  <si>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</si>
  <si>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</si>
  <si>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</si>
  <si>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</si>
  <si>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</si>
  <si>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</si>
  <si>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</si>
  <si>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</si>
  <si>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</si>
  <si>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</si>
  <si>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</si>
  <si>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</si>
  <si>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</si>
  <si>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</si>
  <si>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</si>
  <si>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</si>
  <si>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</si>
  <si>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</si>
  <si>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</si>
  <si>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</si>
  <si>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</si>
  <si>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</si>
  <si>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</si>
  <si>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</si>
  <si>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</si>
  <si>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</si>
  <si>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</si>
  <si>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</si>
  <si>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</si>
  <si>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</si>
  <si>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</si>
  <si>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</si>
  <si>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</si>
  <si>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</si>
  <si>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</si>
  <si>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</si>
  <si>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</si>
  <si>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</si>
  <si>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</si>
  <si>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</si>
  <si>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</si>
  <si>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</si>
  <si>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</si>
  <si>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</si>
  <si>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</si>
  <si>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</si>
  <si>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</si>
  <si>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</si>
  <si>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</si>
  <si>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</si>
  <si>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</si>
  <si>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</si>
  <si>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</si>
  <si>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</si>
  <si>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</si>
  <si>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</si>
  <si>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</si>
  <si>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</si>
  <si>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</si>
  <si>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</si>
  <si>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</si>
  <si>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</si>
  <si>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</si>
  <si>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</si>
  <si>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</si>
  <si>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</si>
  <si>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</si>
  <si>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</si>
  <si>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</si>
  <si>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</si>
  <si>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</si>
  <si>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</si>
  <si>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</si>
  <si>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</si>
  <si>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</si>
  <si>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</si>
  <si>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</si>
  <si>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</si>
  <si>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</si>
  <si>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</si>
  <si>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</si>
  <si>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</si>
  <si>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</si>
  <si>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</si>
  <si>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</si>
  <si>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</si>
  <si>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</si>
  <si>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</si>
  <si>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</si>
  <si>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</si>
  <si>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</si>
  <si>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</si>
  <si>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</si>
  <si>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</si>
  <si>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</si>
  <si>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</si>
  <si>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</si>
  <si>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</si>
  <si>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</si>
  <si>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</si>
  <si>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</si>
  <si>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</si>
  <si>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</si>
  <si>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</si>
  <si>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</si>
  <si>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</si>
  <si>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</si>
  <si>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</si>
  <si>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</si>
  <si>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</si>
  <si>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</si>
  <si>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</si>
  <si>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</si>
  <si>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</si>
  <si>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</si>
  <si>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</si>
  <si>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</si>
  <si>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</si>
  <si>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</si>
  <si>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</si>
  <si>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</si>
  <si>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</si>
  <si>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</si>
  <si>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</si>
  <si>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</si>
  <si>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</si>
  <si>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</si>
  <si>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</si>
  <si>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</si>
  <si>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</si>
  <si>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</si>
  <si>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</si>
  <si>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</si>
  <si>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</si>
  <si>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</si>
  <si>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</si>
  <si>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</si>
  <si>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</si>
  <si>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</si>
  <si>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</si>
  <si>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</si>
  <si>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</si>
  <si>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</si>
  <si>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</si>
  <si>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</si>
  <si>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</si>
  <si>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</si>
  <si>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</si>
  <si>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</si>
  <si>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</si>
  <si>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</si>
  <si>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</si>
  <si>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</si>
  <si>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</si>
  <si>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</si>
  <si>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</si>
  <si>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</si>
  <si>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</si>
  <si>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</si>
  <si>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</si>
  <si>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</si>
  <si>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</si>
  <si>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</si>
  <si>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</si>
  <si>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</si>
  <si>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</si>
  <si>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</si>
  <si>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</si>
  <si>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</si>
  <si>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</si>
  <si>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</si>
  <si>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</si>
  <si>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</si>
  <si>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</si>
  <si>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</si>
  <si>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</si>
  <si>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</si>
  <si>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</si>
  <si>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</si>
  <si>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</si>
  <si>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</si>
  <si>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</si>
  <si>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</si>
  <si>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</si>
  <si>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</si>
  <si>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</si>
  <si>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</si>
  <si>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</si>
  <si>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</si>
  <si>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</si>
  <si>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</si>
  <si>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</si>
  <si>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</si>
  <si>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</si>
  <si>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</si>
  <si>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</si>
  <si>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</si>
  <si>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</si>
  <si>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</si>
  <si>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</si>
  <si>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</si>
  <si>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</si>
  <si>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</si>
  <si>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</si>
  <si>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</si>
  <si>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</si>
  <si>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</si>
  <si>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</si>
  <si>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</si>
  <si>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</si>
  <si>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</si>
  <si>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</si>
  <si>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</si>
  <si>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</si>
  <si>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</si>
  <si>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</si>
  <si>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</si>
  <si>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</si>
  <si>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</si>
  <si>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</si>
  <si>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</si>
  <si>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</si>
  <si>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</si>
  <si>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</si>
  <si>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</si>
  <si>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</si>
  <si>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</si>
  <si>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</si>
  <si>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</si>
  <si>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</si>
  <si>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</si>
  <si>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</si>
  <si>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</si>
  <si>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</si>
  <si>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</si>
  <si>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</si>
  <si>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</si>
  <si>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</si>
  <si>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</si>
  <si>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</si>
  <si>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</si>
  <si>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</si>
  <si>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</si>
  <si>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</si>
  <si>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</si>
  <si>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</si>
  <si>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</si>
  <si>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</si>
  <si>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</si>
  <si>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</si>
  <si>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</si>
  <si>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</si>
  <si>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</si>
  <si>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</si>
  <si>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</si>
  <si>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</si>
  <si>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</si>
  <si>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</si>
  <si>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</si>
  <si>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</si>
  <si>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</si>
  <si>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</si>
  <si>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</si>
  <si>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</si>
  <si>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</si>
  <si>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</si>
  <si>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</si>
  <si>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</si>
  <si>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</si>
  <si>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</si>
  <si>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</si>
  <si>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</si>
  <si>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</si>
  <si>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</si>
  <si>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</si>
  <si>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</si>
  <si>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</si>
  <si>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</si>
  <si>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</si>
  <si>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</si>
  <si>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</si>
  <si>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</si>
  <si>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</si>
  <si>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</si>
  <si>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</si>
  <si>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</si>
  <si>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</si>
  <si>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</si>
  <si>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</si>
  <si>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</si>
  <si>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</si>
  <si>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</si>
  <si>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</si>
  <si>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</si>
  <si>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</si>
  <si>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</si>
  <si>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</si>
  <si>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</si>
  <si>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</si>
  <si>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</si>
  <si>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</si>
  <si>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</si>
  <si>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</si>
  <si>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</si>
  <si>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</si>
  <si>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</si>
  <si>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</si>
  <si>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</si>
  <si>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</si>
  <si>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</si>
  <si>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</si>
  <si>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</si>
  <si>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</si>
  <si>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</si>
  <si>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</si>
  <si>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</si>
  <si>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</si>
  <si>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</si>
  <si>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</si>
  <si>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</si>
  <si>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</si>
  <si>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</si>
  <si>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</si>
  <si>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</si>
  <si>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</si>
  <si>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</si>
  <si>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</si>
  <si>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</si>
  <si>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</si>
  <si>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</si>
  <si>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</si>
  <si>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</si>
  <si>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</si>
  <si>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</si>
  <si>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</si>
  <si>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</si>
  <si>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</si>
  <si>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</si>
  <si>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</si>
  <si>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</si>
  <si>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</si>
  <si>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</si>
  <si>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</si>
  <si>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</si>
  <si>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</si>
  <si>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</si>
  <si>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</si>
  <si>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</si>
  <si>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</si>
  <si>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</si>
  <si>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</si>
  <si>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</si>
  <si>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</si>
  <si>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</si>
  <si>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</si>
  <si>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</si>
  <si>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</si>
  <si>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</si>
  <si>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</si>
  <si>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</si>
  <si>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</si>
  <si>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</si>
  <si>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</si>
  <si>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</si>
  <si>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</si>
  <si>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</si>
  <si>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</si>
  <si>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</si>
  <si>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</si>
  <si>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</si>
  <si>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</si>
  <si>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</si>
  <si>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</si>
  <si>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</si>
  <si>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</si>
  <si>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</si>
  <si>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</si>
  <si>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</si>
  <si>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</si>
  <si>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</si>
  <si>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</si>
  <si>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</si>
  <si>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</si>
  <si>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</si>
  <si>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</si>
  <si>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</si>
  <si>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</si>
  <si>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</si>
  <si>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</si>
  <si>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</si>
  <si>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</si>
  <si>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</si>
  <si>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</si>
  <si>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</si>
  <si>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</si>
  <si>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</si>
  <si>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</si>
  <si>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</si>
  <si>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</si>
  <si>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</si>
  <si>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</si>
  <si>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</si>
  <si>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</si>
  <si>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</si>
  <si>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</si>
  <si>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</si>
  <si>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</si>
  <si>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</si>
  <si>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</si>
  <si>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</si>
  <si>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</si>
  <si>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</si>
  <si>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</si>
  <si>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</si>
  <si>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</si>
  <si>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</si>
  <si>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</si>
  <si>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</si>
  <si>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</si>
  <si>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</si>
  <si>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</si>
  <si>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</si>
  <si>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</si>
  <si>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</si>
  <si>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</si>
  <si>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</si>
  <si>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</si>
  <si>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</si>
  <si>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</si>
  <si>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</si>
  <si>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</si>
  <si>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</si>
  <si>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</si>
  <si>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</si>
  <si>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</si>
  <si>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</si>
  <si>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</si>
  <si>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</si>
  <si>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</si>
  <si>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</si>
  <si>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</si>
  <si>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</si>
  <si>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</si>
  <si>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</si>
  <si>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</si>
  <si>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</si>
  <si>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</si>
  <si>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</si>
  <si>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</si>
  <si>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</si>
  <si>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</si>
  <si>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</si>
  <si>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</si>
  <si>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</si>
  <si>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</si>
  <si>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</si>
  <si>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</si>
  <si>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</si>
  <si>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</si>
  <si>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</si>
  <si>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</si>
  <si>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</si>
  <si>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</si>
  <si>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</si>
  <si>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</si>
  <si>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</si>
  <si>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</si>
  <si>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</si>
  <si>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</si>
  <si>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</si>
  <si>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</si>
  <si>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</si>
  <si>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</si>
  <si>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</si>
  <si>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</si>
  <si>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</si>
  <si>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</si>
  <si>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</si>
  <si>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</si>
  <si>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</si>
  <si>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</si>
  <si>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</si>
  <si>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</si>
  <si>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</si>
  <si>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</si>
  <si>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</si>
  <si>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</si>
  <si>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</si>
  <si>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</si>
  <si>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</si>
  <si>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</si>
  <si>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</si>
  <si>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</si>
  <si>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</si>
  <si>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</si>
  <si>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</si>
  <si>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</si>
  <si>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</si>
  <si>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</si>
  <si>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</si>
  <si>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</si>
  <si>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</si>
  <si>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</si>
  <si>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</si>
  <si>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</si>
  <si>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</si>
  <si>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</si>
  <si>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</si>
  <si>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</si>
  <si>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</si>
  <si>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</si>
  <si>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</si>
  <si>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</si>
  <si>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</si>
  <si>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</si>
  <si>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</si>
  <si>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</si>
  <si>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</si>
  <si>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</si>
  <si>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</si>
  <si>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</si>
  <si>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</si>
  <si>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</si>
  <si>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</si>
  <si>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</si>
  <si>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</si>
  <si>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</si>
  <si>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</si>
  <si>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</si>
  <si>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</si>
  <si>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</si>
  <si>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</si>
  <si>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</si>
  <si>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</si>
  <si>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</si>
  <si>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</si>
  <si>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</si>
  <si>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</si>
  <si>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</si>
  <si>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</si>
  <si>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</si>
  <si>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</si>
  <si>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</si>
  <si>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</si>
  <si>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</si>
  <si>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</si>
  <si>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</si>
  <si>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</si>
  <si>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</si>
  <si>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</si>
  <si>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</si>
  <si>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</si>
  <si>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</si>
  <si>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</si>
  <si>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</si>
  <si>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</si>
  <si>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</si>
  <si>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</si>
  <si>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</si>
  <si>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</si>
  <si>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</si>
  <si>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</si>
  <si>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</si>
  <si>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</si>
  <si>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</si>
  <si>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</si>
  <si>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</si>
  <si>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</si>
  <si>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</si>
  <si>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</si>
  <si>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</si>
  <si>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</si>
  <si>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</si>
  <si>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</si>
  <si>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</si>
  <si>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</si>
  <si>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</si>
  <si>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</si>
  <si>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</si>
  <si>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</si>
  <si>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</si>
  <si>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</si>
  <si>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</si>
  <si>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</si>
  <si>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</si>
  <si>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</si>
  <si>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</si>
  <si>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</si>
  <si>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</si>
  <si>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</si>
  <si>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</si>
  <si>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</si>
  <si>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</si>
  <si>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</si>
  <si>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</si>
  <si>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</si>
  <si>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</si>
  <si>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</si>
  <si>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</si>
  <si>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</si>
  <si>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</si>
  <si>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</si>
  <si>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</si>
  <si>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</si>
  <si>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</si>
  <si>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</si>
  <si>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</si>
  <si>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</si>
  <si>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</si>
  <si>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</si>
  <si>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</si>
  <si>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</si>
  <si>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</si>
  <si>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</si>
  <si>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</si>
  <si>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</si>
  <si>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</si>
  <si>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</si>
  <si>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</si>
  <si>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</si>
  <si>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</si>
  <si>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</si>
  <si>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</si>
  <si>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</si>
  <si>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</si>
  <si>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</si>
  <si>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</si>
  <si>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</si>
  <si>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</si>
  <si>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</si>
  <si>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</si>
  <si>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</si>
  <si>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</si>
  <si>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</si>
  <si>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</si>
  <si>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</si>
  <si>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</si>
  <si>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</si>
  <si>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</si>
  <si>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</si>
  <si>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</si>
  <si>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</si>
  <si>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</si>
  <si>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</si>
  <si>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</si>
  <si>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</si>
  <si>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</si>
  <si>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</si>
  <si>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</si>
  <si>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</si>
  <si>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</si>
  <si>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</si>
  <si>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</si>
  <si>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</si>
  <si>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</si>
  <si>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</si>
  <si>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</si>
  <si>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</si>
  <si>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</si>
  <si>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</si>
  <si>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</si>
  <si>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</si>
  <si>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</si>
  <si>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</si>
  <si>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</si>
  <si>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</si>
  <si>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</si>
  <si>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</si>
  <si>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</si>
  <si>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</si>
  <si>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</si>
  <si>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</si>
  <si>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</si>
  <si>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</si>
  <si>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</si>
  <si>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</si>
  <si>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</si>
  <si>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</si>
  <si>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</si>
  <si>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</si>
  <si>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</si>
  <si>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</si>
  <si>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</si>
  <si>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</si>
  <si>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</si>
  <si>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</si>
  <si>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</si>
  <si>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</si>
  <si>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</si>
  <si>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</si>
  <si>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</si>
  <si>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</si>
  <si>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</si>
  <si>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</si>
  <si>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</si>
  <si>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</si>
  <si>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</si>
  <si>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</si>
  <si>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</si>
  <si>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</si>
  <si>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</si>
  <si>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</si>
  <si>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</si>
  <si>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</si>
  <si>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</si>
  <si>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</si>
  <si>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</si>
  <si>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</si>
  <si>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</si>
  <si>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</si>
  <si>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</si>
  <si>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</si>
  <si>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</si>
  <si>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</si>
  <si>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</si>
  <si>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</si>
  <si>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</si>
  <si>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</si>
  <si>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</si>
  <si>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</si>
  <si>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</si>
  <si>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</si>
  <si>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</si>
  <si>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</si>
  <si>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</si>
  <si>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</si>
  <si>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</si>
  <si>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</si>
  <si>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</si>
  <si>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</si>
  <si>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</si>
  <si>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</si>
  <si>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</si>
  <si>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</si>
  <si>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</si>
  <si>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</si>
  <si>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</si>
  <si>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</si>
  <si>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</si>
  <si>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</si>
  <si>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</si>
  <si>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</si>
  <si>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</si>
  <si>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</si>
  <si>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</si>
  <si>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</si>
  <si>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</si>
  <si>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</si>
  <si>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</si>
  <si>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</si>
  <si>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</si>
  <si>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</si>
  <si>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</si>
  <si>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</si>
  <si>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</si>
  <si>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</si>
  <si>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</si>
  <si>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</si>
  <si>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</si>
  <si>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</si>
  <si>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</si>
  <si>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</si>
  <si>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</si>
  <si>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</si>
  <si>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</si>
  <si>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</si>
  <si>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</si>
  <si>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</si>
  <si>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</si>
  <si>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</si>
  <si>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</si>
  <si>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</si>
  <si>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</si>
  <si>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</si>
  <si>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</si>
  <si>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</si>
  <si>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</si>
  <si>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</si>
  <si>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</si>
  <si>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</si>
  <si>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</si>
  <si>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</si>
  <si>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</si>
  <si>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</si>
  <si>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</si>
  <si>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</si>
  <si>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</si>
  <si>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</si>
  <si>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</si>
  <si>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</si>
  <si>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</si>
  <si>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</si>
  <si>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</si>
  <si>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</si>
  <si>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</si>
  <si>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</si>
  <si>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</si>
  <si>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</si>
  <si>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</si>
  <si>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</si>
  <si>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</si>
  <si>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</si>
  <si>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</si>
  <si>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</si>
  <si>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</si>
  <si>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</si>
  <si>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</si>
  <si>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</si>
  <si>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</si>
  <si>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</si>
  <si>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</si>
  <si>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</si>
  <si>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</si>
  <si>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</si>
  <si>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</si>
  <si>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</si>
  <si>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</si>
  <si>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</si>
  <si>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</si>
  <si>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</si>
  <si>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</si>
  <si>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</si>
  <si>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</si>
  <si>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</si>
  <si>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</si>
  <si>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</si>
  <si>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</si>
  <si>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</si>
  <si>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</si>
  <si>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</si>
  <si>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</si>
  <si>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</si>
  <si>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</si>
  <si>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</si>
  <si>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</si>
  <si>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</si>
  <si>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</si>
  <si>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</si>
  <si>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</si>
  <si>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</si>
  <si>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</si>
  <si>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</si>
  <si>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</si>
  <si>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</si>
  <si>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</si>
  <si>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</si>
  <si>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</si>
  <si>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</si>
  <si>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</si>
  <si>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</si>
  <si>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</si>
  <si>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</si>
  <si>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</si>
  <si>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</si>
  <si>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</si>
  <si>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</si>
  <si>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</si>
  <si>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</si>
  <si>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</si>
  <si>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</si>
  <si>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</si>
  <si>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</si>
  <si>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</si>
  <si>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</si>
  <si>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</si>
  <si>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</si>
  <si>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</si>
  <si>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</si>
  <si>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</si>
  <si>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</si>
  <si>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</si>
  <si>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</si>
  <si>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</si>
  <si>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</si>
  <si>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</si>
  <si>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</si>
  <si>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</si>
  <si>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</si>
  <si>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</si>
  <si>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</si>
  <si>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</si>
  <si>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</si>
  <si>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</si>
  <si>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</si>
  <si>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</si>
  <si>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</si>
  <si>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</si>
  <si>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</si>
  <si>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</si>
  <si>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</si>
  <si>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</si>
  <si>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</si>
  <si>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</si>
  <si>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</si>
  <si>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</si>
  <si>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</si>
  <si>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</si>
  <si>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</si>
  <si>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</si>
  <si>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</si>
  <si>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</si>
  <si>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</si>
  <si>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</si>
  <si>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</si>
  <si>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</si>
  <si>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</si>
  <si>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</si>
  <si>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</si>
  <si>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</si>
  <si>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</si>
  <si>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</si>
  <si>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</si>
  <si>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</si>
  <si>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</si>
  <si>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</si>
  <si>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</si>
  <si>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</si>
  <si>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</si>
  <si>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</si>
  <si>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</si>
  <si>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</si>
  <si>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</si>
  <si>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</si>
  <si>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</si>
  <si>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</si>
  <si>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</si>
  <si>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</si>
  <si>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</si>
  <si>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</si>
  <si>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</si>
  <si>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</si>
  <si>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</si>
  <si>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</si>
  <si>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</si>
  <si>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</si>
  <si>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</si>
  <si>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</si>
  <si>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</si>
  <si>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</si>
  <si>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</si>
  <si>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</si>
  <si>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</si>
  <si>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</si>
  <si>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</si>
  <si>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</si>
  <si>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</si>
  <si>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</si>
  <si>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</si>
  <si>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</si>
  <si>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</si>
  <si>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</si>
  <si>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</si>
  <si>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</si>
  <si>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</si>
  <si>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</si>
  <si>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</si>
  <si>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</si>
  <si>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</si>
  <si>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</si>
  <si>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</si>
  <si>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</si>
  <si>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</si>
  <si>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</si>
  <si>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</si>
  <si>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</si>
  <si>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</si>
  <si>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</si>
  <si>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</si>
  <si>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</si>
  <si>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</si>
  <si>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</si>
  <si>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</si>
  <si>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</si>
  <si>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</si>
  <si>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</si>
  <si>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</si>
  <si>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</si>
  <si>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</si>
  <si>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</si>
  <si>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</si>
  <si>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</si>
  <si>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</si>
  <si>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</si>
  <si>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</si>
  <si>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</si>
  <si>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</si>
  <si>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</si>
  <si>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</si>
  <si>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</si>
  <si>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</si>
  <si>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</si>
  <si>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</si>
  <si>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</si>
  <si>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</si>
  <si>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</si>
  <si>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</si>
  <si>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</si>
  <si>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</si>
  <si>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</si>
  <si>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</si>
  <si>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</si>
  <si>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</si>
  <si>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</si>
  <si>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</si>
  <si>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</si>
  <si>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</si>
  <si>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</si>
  <si>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</si>
  <si>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</si>
  <si>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</si>
  <si>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</si>
  <si>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</si>
  <si>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</si>
  <si>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</si>
  <si>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</si>
  <si>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</si>
  <si>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</si>
  <si>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</si>
  <si>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</si>
  <si>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</si>
  <si>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</si>
  <si>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</si>
  <si>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</si>
  <si>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</si>
  <si>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</si>
  <si>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</si>
  <si>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</si>
  <si>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</si>
  <si>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</si>
  <si>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</si>
  <si>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</si>
  <si>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</si>
  <si>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</si>
  <si>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</si>
  <si>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</si>
  <si>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</si>
  <si>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</si>
  <si>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</si>
  <si>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</si>
  <si>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</si>
  <si>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</si>
  <si>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</si>
  <si>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</si>
  <si>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</si>
  <si>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</si>
  <si>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</si>
  <si>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</si>
  <si>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</si>
  <si>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</si>
  <si>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</si>
  <si>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</si>
  <si>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</si>
  <si>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</si>
  <si>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</si>
  <si>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</si>
  <si>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</si>
  <si>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</si>
  <si>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</si>
  <si>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</si>
  <si>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</si>
  <si>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</si>
  <si>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</si>
  <si>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</si>
  <si>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</si>
  <si>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</si>
  <si>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</si>
  <si>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</si>
  <si>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</si>
  <si>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</si>
  <si>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</si>
  <si>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</si>
  <si>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</si>
  <si>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</si>
  <si>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</si>
  <si>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</si>
  <si>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</si>
  <si>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</si>
  <si>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</si>
  <si>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</si>
  <si>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</si>
  <si>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</si>
  <si>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</si>
  <si>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</si>
  <si>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</si>
  <si>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</si>
  <si>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</si>
  <si>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</si>
  <si>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</si>
  <si>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</si>
  <si>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</si>
  <si>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</si>
  <si>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</si>
  <si>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</si>
  <si>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</si>
  <si>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</si>
  <si>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</si>
  <si>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</si>
  <si>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</si>
  <si>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</si>
  <si>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</si>
  <si>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</si>
  <si>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</si>
  <si>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</si>
  <si>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</si>
  <si>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</si>
  <si>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</si>
  <si>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</si>
  <si>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</si>
  <si>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</si>
  <si>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</si>
  <si>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</si>
  <si>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</si>
  <si>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</si>
  <si>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</si>
  <si>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</si>
  <si>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</si>
  <si>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</si>
  <si>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</si>
  <si>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</si>
  <si>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</si>
  <si>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</si>
  <si>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</si>
  <si>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</si>
  <si>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</si>
  <si>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</si>
  <si>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</si>
  <si>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</si>
  <si>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</si>
  <si>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</si>
  <si>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</si>
  <si>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</si>
  <si>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</si>
  <si>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</si>
  <si>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</si>
  <si>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</si>
  <si>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</si>
  <si>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</si>
  <si>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</si>
  <si>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</si>
  <si>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</si>
  <si>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</si>
  <si>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</si>
  <si>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</si>
  <si>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</si>
  <si>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</si>
  <si>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</si>
  <si>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</si>
  <si>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</si>
  <si>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</si>
  <si>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</si>
  <si>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</si>
  <si>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</si>
  <si>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</si>
  <si>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</si>
  <si>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</si>
  <si>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</si>
  <si>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</si>
  <si>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</si>
  <si>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</si>
  <si>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</si>
  <si>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</si>
  <si>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</si>
  <si>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</si>
  <si>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</si>
  <si>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</si>
  <si>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</si>
  <si>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</si>
  <si>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</si>
  <si>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</si>
  <si>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</si>
  <si>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</si>
  <si>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</si>
  <si>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</si>
  <si>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</si>
  <si>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</si>
  <si>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</si>
  <si>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</si>
  <si>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</si>
  <si>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</si>
  <si>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</si>
  <si>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</si>
  <si>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</si>
  <si>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</si>
  <si>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</si>
  <si>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</si>
  <si>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</si>
  <si>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</si>
  <si>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</si>
  <si>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</si>
  <si>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</si>
  <si>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</si>
  <si>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</si>
  <si>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</si>
  <si>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</si>
  <si>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</si>
  <si>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</si>
  <si>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</si>
  <si>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</si>
  <si>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</si>
  <si>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</si>
  <si>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</si>
  <si>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</si>
  <si>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</si>
  <si>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</si>
  <si>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</si>
  <si>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</si>
  <si>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</si>
  <si>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</si>
  <si>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</si>
  <si>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</si>
  <si>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</si>
  <si>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</si>
  <si>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</si>
  <si>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</si>
  <si>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</si>
  <si>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</si>
  <si>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</si>
  <si>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</si>
  <si>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</si>
  <si>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</si>
  <si>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</si>
  <si>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</si>
  <si>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</si>
  <si>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</si>
  <si>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</si>
  <si>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</si>
  <si>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</si>
  <si>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</si>
  <si>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</si>
  <si>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</si>
  <si>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</si>
  <si>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</si>
  <si>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</si>
  <si>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</si>
  <si>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</si>
  <si>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</si>
  <si>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</si>
  <si>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</si>
  <si>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</si>
  <si>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</si>
  <si>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</si>
  <si>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</si>
  <si>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</si>
  <si>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</si>
  <si>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</si>
  <si>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</si>
  <si>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</si>
  <si>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</si>
  <si>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</si>
  <si>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</si>
  <si>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</si>
  <si>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</si>
  <si>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</si>
  <si>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</si>
  <si>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</si>
  <si>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</si>
  <si>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</si>
  <si>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</si>
  <si>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</si>
  <si>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</si>
  <si>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</si>
  <si>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</si>
  <si>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</si>
  <si>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</si>
  <si>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</si>
  <si>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</si>
  <si>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</si>
  <si>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</si>
  <si>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</si>
  <si>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</si>
  <si>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</si>
  <si>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</si>
  <si>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</si>
  <si>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</si>
  <si>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</si>
  <si>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</si>
  <si>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</si>
  <si>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</si>
  <si>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</si>
  <si>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</si>
  <si>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</si>
  <si>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</si>
  <si>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</si>
  <si>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</si>
  <si>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</si>
  <si>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</si>
  <si>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</si>
  <si>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</si>
  <si>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</si>
  <si>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</si>
  <si>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</si>
  <si>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</si>
  <si>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</si>
  <si>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</si>
  <si>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</si>
  <si>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</si>
  <si>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</si>
  <si>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</si>
  <si>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</si>
  <si>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</si>
  <si>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</si>
  <si>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</si>
  <si>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</si>
  <si>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</si>
  <si>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</si>
  <si>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</si>
  <si>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</si>
  <si>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</si>
  <si>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</si>
  <si>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</si>
  <si>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</si>
  <si>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</si>
  <si>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</si>
  <si>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</si>
  <si>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</si>
  <si>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</si>
  <si>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</si>
  <si>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</si>
  <si>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</si>
  <si>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</si>
  <si>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</si>
  <si>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</si>
  <si>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</si>
  <si>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</si>
  <si>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</si>
  <si>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</si>
  <si>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</si>
  <si>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</si>
  <si>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</si>
  <si>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</si>
  <si>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</si>
  <si>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</si>
  <si>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</si>
  <si>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</si>
  <si>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</si>
  <si>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</si>
  <si>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</si>
  <si>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</si>
  <si>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</si>
  <si>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</si>
  <si>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</si>
  <si>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</si>
  <si>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</si>
  <si>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</si>
  <si>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</si>
  <si>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</si>
  <si>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</si>
  <si>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</si>
  <si>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</si>
  <si>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</si>
  <si>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</si>
  <si>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</si>
  <si>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</si>
  <si>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</si>
  <si>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</si>
  <si>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</si>
  <si>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</si>
  <si>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</si>
  <si>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</si>
  <si>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</si>
  <si>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</si>
  <si>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</si>
  <si>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</si>
  <si>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</si>
  <si>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</si>
  <si>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</si>
  <si>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</si>
  <si>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</si>
  <si>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</si>
  <si>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</si>
  <si>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</si>
  <si>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</si>
  <si>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</si>
  <si>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</si>
  <si>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</si>
  <si>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</si>
  <si>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</si>
  <si>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</si>
  <si>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</si>
  <si>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</si>
  <si>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</si>
  <si>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</si>
  <si>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</si>
  <si>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</si>
  <si>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</si>
  <si>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</si>
  <si>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</si>
  <si>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</si>
  <si>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</si>
  <si>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</si>
  <si>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</si>
  <si>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</si>
  <si>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</si>
  <si>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</si>
  <si>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</si>
  <si>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</si>
  <si>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</si>
  <si>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</si>
  <si>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</si>
  <si>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</si>
  <si>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</si>
  <si>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</si>
  <si>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</si>
  <si>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</si>
  <si>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</si>
  <si>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</si>
  <si>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</si>
  <si>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</si>
  <si>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</si>
  <si>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</si>
  <si>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</si>
  <si>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</si>
  <si>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</si>
  <si>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</si>
  <si>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</si>
  <si>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</si>
  <si>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</si>
  <si>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</si>
  <si>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</si>
  <si>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</si>
  <si>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</si>
  <si>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</si>
  <si>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</si>
  <si>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</si>
  <si>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</si>
  <si>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</si>
  <si>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</si>
  <si>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</si>
  <si>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</si>
  <si>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</si>
  <si>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</si>
  <si>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</si>
  <si>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</si>
  <si>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</si>
  <si>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</si>
  <si>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</si>
  <si>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</si>
  <si>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</si>
  <si>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</si>
  <si>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</si>
  <si>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</si>
  <si>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</si>
  <si>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</si>
  <si>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</si>
  <si>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</si>
  <si>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</si>
  <si>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</si>
  <si>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</si>
  <si>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</si>
  <si>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</si>
  <si>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</si>
  <si>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</si>
  <si>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</si>
  <si>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</si>
  <si>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</si>
  <si>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</si>
  <si>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</si>
  <si>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</si>
  <si>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</si>
  <si>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</si>
  <si>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</si>
  <si>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</si>
  <si>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</si>
  <si>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</si>
  <si>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</si>
  <si>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</si>
  <si>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</si>
  <si>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</si>
  <si>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</si>
  <si>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</si>
  <si>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</si>
  <si>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</si>
  <si>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</si>
  <si>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</si>
  <si>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</si>
  <si>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</si>
  <si>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</si>
  <si>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</si>
  <si>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</si>
  <si>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</si>
  <si>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</si>
  <si>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</si>
  <si>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</si>
  <si>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</si>
  <si>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</si>
  <si>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</si>
  <si>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</si>
  <si>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</si>
  <si>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</si>
  <si>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</si>
  <si>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</si>
  <si>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</si>
  <si>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</si>
  <si>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</si>
  <si>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</si>
  <si>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</si>
  <si>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</si>
  <si>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</si>
  <si>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</si>
  <si>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</si>
  <si>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</si>
  <si>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</si>
  <si>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</si>
  <si>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</si>
  <si>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</si>
  <si>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</si>
  <si>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</si>
  <si>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</si>
  <si>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</si>
  <si>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</si>
  <si>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</si>
  <si>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</si>
  <si>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</si>
  <si>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</si>
  <si>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</si>
  <si>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</si>
  <si>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</si>
  <si>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</si>
  <si>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</si>
  <si>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</si>
  <si>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</si>
  <si>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</si>
  <si>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</si>
  <si>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</si>
  <si>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</si>
  <si>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</si>
  <si>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</si>
  <si>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</si>
  <si>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</si>
  <si>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</si>
  <si>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</si>
  <si>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</si>
  <si>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</si>
  <si>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</si>
  <si>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</si>
  <si>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</si>
  <si>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</si>
  <si>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</si>
  <si>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</si>
  <si>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</si>
  <si>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</si>
  <si>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</si>
  <si>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</si>
  <si>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</si>
  <si>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</si>
  <si>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</si>
  <si>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</si>
  <si>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</si>
  <si>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</si>
  <si>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</si>
  <si>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</si>
  <si>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</si>
  <si>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</si>
  <si>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</si>
  <si>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</si>
  <si>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</si>
  <si>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</si>
  <si>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</si>
  <si>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</si>
  <si>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</si>
  <si>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</si>
  <si>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</si>
  <si>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</si>
  <si>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</si>
  <si>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</si>
  <si>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</si>
  <si>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</si>
  <si>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</si>
  <si>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</si>
  <si>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</si>
  <si>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</si>
  <si>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</si>
  <si>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</si>
  <si>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</si>
  <si>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</si>
  <si>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</si>
  <si>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</si>
  <si>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</si>
  <si>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</si>
  <si>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</si>
  <si>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</si>
  <si>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</si>
  <si>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</si>
  <si>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</si>
  <si>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</si>
  <si>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</si>
  <si>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</si>
  <si>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</si>
  <si>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</si>
  <si>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</si>
  <si>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</si>
  <si>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</si>
  <si>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</si>
  <si>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</si>
  <si>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</si>
  <si>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</si>
  <si>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</si>
  <si>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</si>
  <si>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</si>
  <si>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</si>
  <si>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</si>
  <si>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</si>
  <si>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</si>
  <si>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</si>
  <si>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</si>
  <si>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</si>
  <si>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</si>
  <si>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</si>
  <si>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</si>
  <si>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</si>
  <si>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</si>
  <si>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</si>
  <si>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</si>
  <si>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</si>
  <si>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</si>
  <si>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</si>
  <si>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</si>
  <si>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</si>
  <si>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</si>
  <si>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</si>
  <si>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</si>
  <si>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</si>
  <si>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</si>
  <si>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</si>
  <si>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</si>
  <si>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</si>
  <si>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</si>
  <si>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</si>
  <si>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</si>
  <si>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</si>
  <si>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</si>
  <si>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</si>
  <si>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</si>
  <si>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</si>
  <si>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</si>
  <si>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</si>
  <si>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</si>
  <si>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</si>
  <si>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</si>
  <si>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</si>
  <si>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</si>
  <si>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</si>
  <si>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</si>
  <si>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</si>
  <si>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</si>
  <si>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</si>
  <si>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</si>
  <si>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</si>
  <si>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</si>
  <si>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</si>
  <si>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</si>
  <si>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</si>
  <si>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</si>
  <si>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</si>
  <si>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</si>
  <si>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</si>
  <si>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</si>
  <si>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</si>
  <si>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</si>
  <si>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</si>
  <si>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</si>
  <si>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</si>
  <si>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</si>
  <si>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</si>
  <si>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</si>
  <si>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</si>
  <si>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</si>
  <si>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</si>
  <si>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</si>
  <si>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</si>
  <si>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</si>
  <si>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</si>
  <si>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</si>
  <si>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</si>
  <si>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</si>
  <si>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</si>
  <si>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</si>
  <si>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</si>
  <si>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</si>
  <si>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</si>
  <si>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</si>
  <si>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</si>
  <si>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</si>
  <si>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</si>
  <si>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</si>
  <si>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</si>
  <si>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</si>
  <si>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</si>
  <si>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</si>
  <si>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</si>
  <si>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</si>
  <si>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</si>
  <si>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</si>
  <si>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</si>
  <si>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</si>
  <si>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</si>
  <si>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</si>
  <si>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</si>
  <si>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</si>
  <si>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</si>
  <si>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</si>
  <si>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</si>
  <si>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</si>
  <si>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</si>
  <si>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</si>
  <si>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</si>
  <si>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</si>
  <si>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</si>
  <si>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</si>
  <si>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</si>
  <si>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</si>
  <si>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</si>
  <si>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</si>
  <si>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</si>
  <si>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</si>
  <si>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</si>
  <si>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</si>
  <si>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</si>
  <si>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</si>
  <si>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</si>
  <si>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</si>
  <si>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</si>
  <si>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</si>
  <si>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</si>
  <si>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</si>
  <si>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</si>
  <si>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</si>
  <si>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</si>
  <si>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</si>
  <si>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</si>
  <si>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</si>
  <si>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</si>
  <si>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</si>
  <si>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</si>
  <si>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</si>
  <si>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</si>
  <si>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</si>
  <si>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</si>
  <si>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</si>
  <si>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</si>
  <si>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</si>
  <si>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</si>
  <si>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</si>
  <si>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</si>
  <si>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</si>
  <si>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</si>
  <si>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</si>
  <si>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</si>
  <si>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</si>
  <si>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</si>
  <si>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</si>
  <si>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</si>
  <si>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</si>
  <si>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</si>
  <si>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</si>
  <si>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</si>
  <si>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</si>
  <si>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</si>
  <si>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</si>
  <si>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</si>
  <si>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</si>
  <si>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</si>
  <si>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</si>
  <si>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</si>
  <si>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</si>
  <si>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</si>
  <si>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</si>
  <si>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</si>
  <si>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</si>
  <si>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</si>
  <si>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</si>
  <si>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</si>
  <si>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</si>
  <si>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</si>
  <si>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</si>
  <si>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</si>
  <si>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</si>
  <si>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</si>
  <si>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</si>
  <si>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</si>
  <si>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</si>
  <si>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</si>
  <si>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</si>
  <si>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</si>
  <si>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</si>
  <si>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</si>
  <si>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</si>
  <si>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</si>
  <si>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</si>
  <si>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</si>
  <si>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</si>
  <si>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</si>
  <si>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</si>
  <si>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</si>
  <si>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</si>
  <si>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</si>
  <si>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</si>
  <si>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</si>
  <si>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</si>
  <si>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</si>
  <si>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</si>
  <si>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</si>
  <si>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</si>
  <si>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</si>
  <si>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</si>
  <si>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</si>
  <si>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</si>
  <si>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</si>
  <si>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</si>
  <si>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</si>
  <si>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</si>
  <si>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</si>
  <si>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</si>
  <si>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</si>
  <si>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</si>
  <si>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</si>
  <si>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</si>
  <si>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</si>
  <si>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</si>
  <si>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</si>
  <si>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</si>
  <si>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</si>
  <si>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</si>
  <si>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</si>
  <si>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</si>
  <si>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</si>
  <si>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</si>
  <si>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</si>
  <si>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</si>
  <si>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</si>
  <si>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</si>
  <si>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</si>
  <si>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</si>
  <si>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</si>
  <si>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</si>
  <si>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</si>
  <si>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</si>
  <si>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</si>
  <si>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</si>
  <si>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</si>
  <si>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</si>
  <si>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</si>
  <si>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</si>
  <si>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</si>
  <si>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</si>
  <si>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</si>
  <si>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</si>
  <si>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</si>
  <si>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</si>
  <si>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</si>
  <si>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</si>
  <si>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</si>
  <si>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</si>
  <si>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</si>
  <si>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</si>
  <si>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</si>
  <si>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</si>
  <si>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</si>
  <si>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</si>
  <si>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</si>
  <si>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</si>
  <si>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</si>
  <si>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</si>
  <si>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</si>
  <si>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</si>
  <si>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</si>
  <si>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</si>
  <si>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</si>
  <si>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</si>
  <si>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</si>
  <si>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</si>
  <si>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</si>
  <si>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</si>
  <si>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</si>
  <si>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</si>
  <si>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</si>
  <si>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</si>
  <si>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</si>
  <si>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</si>
  <si>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</si>
  <si>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</si>
  <si>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</si>
  <si>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</si>
  <si>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</si>
  <si>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</si>
  <si>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</si>
  <si>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</si>
  <si>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</si>
  <si>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</si>
  <si>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</si>
  <si>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</si>
  <si>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</si>
  <si>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</si>
  <si>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</si>
  <si>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</si>
  <si>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</si>
  <si>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</si>
  <si>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</si>
  <si>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</si>
  <si>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</si>
  <si>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</si>
  <si>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</si>
  <si>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</si>
  <si>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</si>
  <si>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</si>
  <si>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</si>
  <si>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</si>
  <si>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</si>
  <si>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</si>
  <si>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</si>
  <si>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</si>
  <si>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</si>
  <si>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</si>
  <si>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</si>
  <si>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</si>
  <si>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</si>
  <si>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</si>
  <si>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</si>
  <si>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</si>
  <si>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</si>
  <si>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</si>
  <si>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</si>
  <si>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</si>
  <si>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</si>
  <si>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</si>
  <si>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</si>
  <si>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</si>
  <si>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</si>
  <si>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</si>
  <si>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</si>
  <si>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</si>
  <si>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</si>
  <si>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</si>
  <si>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</si>
  <si>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</si>
  <si>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</si>
  <si>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</si>
  <si>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</si>
  <si>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</si>
  <si>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</si>
  <si>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</si>
  <si>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</si>
  <si>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</si>
  <si>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</si>
  <si>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</si>
  <si>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</si>
  <si>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</si>
  <si>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</si>
  <si>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</si>
  <si>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</si>
  <si>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</si>
  <si>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</si>
  <si>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</si>
  <si>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</si>
  <si>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</si>
  <si>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</si>
  <si>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</si>
  <si>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</si>
  <si>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</si>
  <si>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</si>
  <si>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</si>
  <si>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</si>
  <si>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</si>
  <si>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</si>
  <si>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</si>
  <si>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</si>
  <si>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</si>
  <si>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</si>
  <si>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</si>
  <si>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</si>
  <si>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</si>
  <si>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</si>
  <si>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</si>
  <si>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</si>
  <si>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</si>
  <si>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</si>
  <si>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</si>
  <si>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</si>
  <si>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</si>
  <si>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</si>
  <si>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</si>
  <si>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</si>
  <si>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</si>
  <si>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</si>
  <si>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</si>
  <si>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</si>
  <si>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</si>
  <si>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</si>
  <si>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</si>
  <si>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</si>
  <si>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</si>
  <si>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</si>
  <si>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</si>
  <si>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</si>
  <si>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</si>
  <si>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</si>
  <si>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</si>
  <si>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</si>
  <si>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</si>
  <si>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</si>
  <si>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</si>
  <si>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</si>
  <si>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</si>
  <si>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</si>
  <si>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</si>
  <si>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</si>
  <si>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</si>
  <si>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</si>
  <si>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</si>
  <si>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</si>
  <si>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</si>
  <si>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</si>
  <si>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</si>
  <si>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</si>
  <si>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</si>
  <si>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</si>
  <si>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</si>
  <si>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</si>
  <si>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</si>
  <si>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</si>
  <si>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</si>
  <si>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</si>
  <si>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</si>
  <si>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</si>
  <si>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</si>
  <si>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</si>
  <si>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</si>
  <si>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</si>
  <si>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</si>
  <si>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</si>
  <si>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</si>
  <si>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</si>
  <si>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</si>
  <si>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</si>
  <si>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</si>
  <si>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</si>
  <si>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</si>
  <si>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</si>
  <si>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</si>
  <si>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</si>
  <si>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</si>
  <si>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</si>
  <si>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</si>
  <si>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</si>
  <si>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</si>
  <si>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</si>
  <si>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</si>
  <si>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</si>
  <si>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</si>
  <si>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</si>
  <si>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</si>
  <si>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</si>
  <si>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</si>
  <si>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</si>
  <si>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</si>
  <si>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</si>
  <si>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</si>
  <si>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</si>
  <si>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</si>
  <si>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</si>
  <si>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</si>
  <si>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</si>
  <si>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</si>
  <si>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</si>
  <si>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</si>
  <si>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</si>
  <si>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</si>
  <si>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</si>
  <si>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</si>
  <si>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</si>
  <si>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</si>
  <si>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</si>
  <si>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</si>
  <si>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</si>
  <si>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</si>
  <si>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</si>
  <si>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</si>
  <si>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</si>
  <si>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</si>
  <si>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</si>
  <si>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</si>
  <si>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</si>
  <si>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</si>
  <si>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</si>
  <si>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</si>
  <si>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</si>
  <si>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</si>
  <si>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</si>
  <si>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</si>
  <si>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</si>
  <si>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</si>
  <si>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</si>
  <si>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</si>
  <si>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</si>
  <si>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</si>
  <si>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</si>
  <si>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</si>
  <si>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</si>
  <si>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</si>
  <si>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</si>
  <si>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</si>
  <si>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</si>
  <si>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</si>
  <si>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</si>
  <si>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</si>
  <si>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</si>
  <si>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</si>
  <si>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</si>
  <si>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</si>
  <si>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</si>
  <si>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</si>
  <si>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</si>
  <si>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</si>
  <si>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</si>
  <si>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</si>
  <si>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</si>
  <si>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</si>
  <si>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</si>
  <si>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</si>
  <si>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</si>
  <si>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</si>
  <si>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</si>
  <si>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</si>
  <si>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</si>
  <si>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</si>
  <si>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</si>
  <si>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</si>
  <si>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</si>
  <si>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</si>
  <si>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</si>
  <si>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</si>
  <si>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</si>
  <si>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</si>
  <si>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</si>
  <si>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</si>
  <si>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</si>
  <si>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</si>
  <si>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</si>
  <si>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</si>
  <si>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</si>
  <si>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</si>
  <si>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</si>
  <si>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</si>
  <si>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</si>
  <si>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</si>
  <si>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</si>
  <si>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</si>
  <si>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</si>
  <si>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</si>
  <si>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</si>
  <si>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</si>
  <si>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</si>
  <si>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</si>
  <si>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</si>
  <si>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</si>
  <si>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</si>
  <si>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</si>
  <si>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</si>
  <si>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</si>
  <si>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</si>
  <si>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</si>
  <si>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</si>
  <si>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</si>
  <si>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</si>
  <si>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</si>
  <si>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</si>
  <si>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</si>
  <si>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</si>
  <si>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</si>
  <si>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</si>
  <si>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</si>
  <si>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</si>
  <si>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</si>
  <si>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</si>
  <si>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</si>
  <si>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</si>
  <si>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</si>
  <si>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</si>
  <si>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</si>
  <si>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</si>
  <si>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</si>
  <si>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</si>
  <si>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</si>
  <si>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</si>
  <si>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</si>
  <si>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</si>
  <si>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</si>
  <si>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</si>
  <si>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</si>
  <si>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</si>
  <si>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</si>
  <si>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</si>
  <si>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</si>
  <si>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</si>
  <si>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</si>
  <si>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</si>
  <si>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</si>
  <si>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</si>
  <si>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</si>
  <si>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</si>
  <si>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</si>
  <si>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</si>
  <si>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</si>
  <si>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</si>
  <si>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</si>
  <si>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</si>
  <si>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</si>
  <si>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</si>
  <si>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</si>
  <si>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</si>
  <si>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</si>
  <si>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</si>
  <si>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</si>
  <si>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</si>
  <si>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</si>
  <si>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</si>
  <si>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</si>
  <si>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</si>
  <si>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</si>
  <si>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</si>
  <si>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</si>
  <si>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</si>
  <si>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</si>
  <si>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</si>
  <si>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</si>
  <si>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</si>
  <si>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</si>
  <si>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</si>
  <si>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</si>
  <si>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</si>
  <si>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</si>
  <si>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</si>
  <si>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</si>
  <si>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</si>
  <si>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</si>
  <si>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</si>
  <si>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</si>
  <si>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</si>
  <si>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</si>
  <si>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</si>
  <si>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</si>
  <si>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</si>
  <si>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</si>
  <si>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</si>
  <si>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</si>
  <si>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</si>
  <si>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</si>
  <si>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</si>
  <si>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</si>
  <si>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</si>
  <si>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</si>
  <si>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</si>
  <si>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</si>
  <si>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</si>
  <si>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</si>
  <si>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</si>
  <si>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</si>
  <si>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</si>
  <si>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</si>
  <si>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</si>
  <si>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</si>
  <si>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</si>
  <si>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</si>
  <si>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</si>
  <si>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</si>
  <si>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</si>
  <si>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</si>
  <si>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</si>
  <si>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</si>
  <si>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</si>
  <si>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</si>
  <si>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</si>
  <si>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</si>
  <si>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</si>
  <si>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</si>
  <si>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</si>
  <si>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</si>
  <si>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</si>
  <si>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</si>
  <si>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</si>
  <si>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</si>
  <si>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</si>
  <si>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</si>
  <si>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</si>
  <si>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</si>
  <si>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</si>
  <si>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</si>
  <si>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</si>
  <si>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</si>
  <si>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</si>
  <si>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</si>
  <si>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</si>
  <si>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</si>
  <si>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</si>
  <si>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</si>
  <si>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</si>
  <si>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</si>
  <si>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</si>
  <si>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</si>
  <si>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</si>
  <si>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</si>
  <si>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</si>
  <si>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</si>
  <si>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</si>
  <si>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</si>
  <si>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</si>
  <si>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</si>
  <si>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</si>
  <si>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</si>
  <si>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</si>
  <si>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</si>
  <si>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</si>
  <si>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</si>
  <si>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</si>
  <si>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</si>
  <si>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</si>
  <si>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</si>
  <si>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</si>
  <si>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</si>
  <si>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</si>
  <si>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</si>
  <si>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</si>
  <si>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</si>
  <si>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</si>
  <si>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</si>
  <si>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</si>
  <si>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</si>
  <si>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</si>
  <si>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</si>
  <si>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</si>
  <si>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</si>
  <si>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</si>
  <si>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</si>
  <si>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</si>
  <si>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</si>
  <si>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</si>
  <si>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</si>
  <si>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</si>
  <si>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</si>
  <si>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</si>
  <si>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</si>
  <si>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</si>
  <si>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</si>
  <si>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</si>
  <si>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</si>
  <si>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</si>
  <si>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</si>
  <si>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</si>
  <si>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</si>
  <si>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</si>
  <si>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</si>
  <si>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</si>
  <si>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</si>
  <si>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</si>
  <si>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</si>
  <si>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</si>
  <si>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</si>
  <si>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</si>
  <si>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</si>
  <si>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</si>
  <si>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</si>
  <si>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</si>
  <si>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</si>
  <si>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</si>
  <si>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</si>
  <si>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</si>
  <si>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</si>
  <si>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</si>
  <si>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</si>
  <si>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</si>
  <si>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</si>
  <si>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</si>
  <si>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</si>
  <si>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</si>
  <si>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</si>
  <si>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</si>
  <si>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</si>
  <si>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</si>
  <si>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</si>
  <si>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</si>
  <si>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</si>
  <si>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</si>
  <si>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</si>
  <si>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</si>
  <si>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</si>
  <si>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</si>
  <si>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</si>
  <si>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</si>
  <si>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</si>
  <si>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</si>
  <si>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</si>
  <si>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</si>
  <si>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</si>
  <si>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</si>
  <si>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</si>
  <si>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</si>
  <si>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</si>
  <si>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</si>
  <si>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</si>
  <si>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</si>
  <si>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</si>
  <si>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</si>
  <si>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</si>
  <si>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</si>
  <si>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</si>
  <si>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</si>
  <si>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</si>
  <si>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</si>
  <si>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</si>
  <si>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</si>
  <si>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</si>
  <si>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</si>
  <si>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</si>
  <si>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</si>
  <si>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</si>
  <si>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</si>
  <si>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</si>
  <si>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</si>
  <si>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</si>
  <si>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</si>
  <si>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</si>
  <si>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</si>
  <si>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</si>
  <si>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</si>
  <si>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</si>
  <si>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</si>
  <si>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</si>
  <si>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</si>
  <si>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</si>
  <si>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</si>
  <si>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</si>
  <si>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</si>
  <si>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</si>
  <si>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</si>
  <si>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</si>
  <si>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</si>
  <si>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</si>
  <si>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</si>
  <si>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</si>
  <si>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</si>
  <si>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</si>
  <si>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</si>
  <si>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</si>
  <si>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</si>
  <si>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</si>
  <si>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</si>
  <si>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</si>
  <si>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</si>
  <si>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</si>
  <si>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</si>
  <si>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</si>
  <si>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</si>
  <si>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</si>
  <si>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</si>
  <si>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</si>
  <si>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</si>
  <si>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</si>
  <si>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</si>
  <si>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</si>
  <si>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</si>
  <si>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</si>
  <si>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</si>
  <si>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</si>
  <si>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</si>
  <si>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</si>
  <si>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</si>
  <si>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</si>
  <si>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</si>
  <si>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</si>
  <si>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</si>
  <si>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</si>
  <si>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</si>
  <si>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</si>
  <si>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</si>
  <si>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</si>
  <si>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</si>
  <si>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</si>
  <si>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</si>
  <si>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</si>
  <si>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</si>
  <si>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</si>
  <si>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</si>
  <si>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</si>
  <si>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</si>
  <si>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</si>
  <si>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</si>
  <si>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</si>
  <si>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</si>
  <si>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</si>
  <si>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</si>
  <si>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</si>
  <si>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</si>
  <si>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</si>
  <si>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</si>
  <si>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</si>
  <si>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</si>
  <si>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</si>
  <si>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</si>
  <si>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</si>
  <si>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</si>
  <si>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</si>
  <si>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</si>
  <si>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</si>
  <si>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</si>
  <si>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</si>
  <si>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</si>
  <si>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</si>
  <si>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</si>
  <si>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</si>
  <si>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</si>
  <si>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</si>
  <si>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</si>
  <si>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</si>
  <si>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</si>
  <si>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</si>
  <si>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</si>
  <si>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</si>
  <si>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</si>
  <si>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</si>
  <si>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</si>
  <si>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</si>
  <si>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</si>
  <si>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</si>
  <si>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</si>
  <si>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</si>
  <si>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</si>
  <si>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</si>
  <si>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</si>
  <si>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</si>
  <si>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</si>
  <si>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</si>
  <si>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</si>
  <si>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</si>
  <si>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</si>
  <si>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</si>
  <si>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</si>
  <si>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</si>
  <si>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</si>
  <si>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</si>
  <si>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</si>
  <si>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</si>
  <si>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</si>
  <si>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</si>
  <si>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</si>
  <si>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</si>
  <si>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</si>
  <si>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</si>
  <si>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</si>
  <si>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</si>
  <si>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</si>
  <si>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</si>
  <si>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</si>
  <si>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</si>
  <si>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</si>
  <si>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</si>
  <si>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</si>
  <si>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</si>
  <si>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</si>
  <si>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</si>
  <si>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</si>
  <si>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</si>
  <si>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</si>
  <si>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</si>
  <si>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</si>
  <si>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</si>
  <si>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</si>
  <si>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</si>
  <si>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</si>
  <si>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</si>
  <si>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</si>
  <si>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</si>
  <si>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</si>
  <si>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</si>
  <si>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</si>
  <si>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</si>
  <si>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</si>
  <si>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</si>
  <si>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</si>
  <si>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</si>
  <si>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</si>
  <si>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</si>
  <si>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</si>
  <si>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</si>
  <si>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</si>
  <si>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</si>
  <si>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</si>
  <si>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</si>
  <si>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</si>
  <si>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</si>
  <si>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</si>
  <si>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</si>
  <si>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</si>
  <si>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</si>
  <si>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</si>
  <si>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</si>
  <si>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</si>
  <si>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</si>
  <si>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</si>
  <si>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</si>
  <si>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</si>
  <si>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</si>
  <si>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</si>
  <si>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</si>
  <si>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</si>
  <si>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</si>
  <si>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</si>
  <si>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</si>
  <si>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</si>
  <si>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</si>
  <si>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</si>
  <si>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</si>
  <si>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</si>
  <si>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</si>
  <si>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</si>
  <si>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</si>
  <si>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</si>
  <si>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</si>
  <si>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</si>
  <si>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</si>
  <si>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</si>
  <si>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</si>
  <si>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</si>
  <si>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</si>
  <si>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</si>
  <si>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</si>
  <si>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</si>
  <si>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</si>
  <si>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</si>
  <si>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</si>
  <si>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</si>
  <si>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</si>
  <si>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</si>
  <si>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</si>
  <si>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</si>
  <si>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</si>
  <si>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</si>
  <si>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</si>
  <si>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</si>
  <si>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</si>
  <si>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</si>
  <si>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</si>
  <si>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</si>
  <si>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</si>
  <si>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</si>
  <si>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</si>
  <si>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</si>
  <si>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</si>
  <si>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</si>
  <si>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</si>
  <si>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</si>
  <si>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</si>
  <si>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</si>
  <si>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</si>
  <si>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</si>
  <si>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</si>
  <si>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</si>
  <si>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</si>
  <si>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</si>
  <si>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</si>
  <si>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</si>
  <si>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</si>
  <si>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</si>
  <si>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</si>
  <si>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</si>
  <si>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</si>
  <si>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</si>
  <si>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</si>
  <si>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</si>
  <si>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</si>
  <si>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</si>
  <si>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</si>
  <si>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</si>
  <si>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</si>
  <si>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</si>
  <si>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</si>
  <si>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</si>
  <si>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</si>
  <si>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</si>
  <si>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</si>
  <si>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</si>
  <si>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</si>
  <si>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</si>
  <si>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</si>
  <si>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</si>
  <si>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</si>
  <si>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</si>
  <si>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</si>
  <si>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</si>
  <si>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</si>
  <si>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</si>
  <si>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</si>
  <si>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</si>
  <si>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</si>
  <si>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</si>
  <si>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</si>
  <si>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</si>
  <si>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</si>
  <si>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</si>
  <si>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</si>
  <si>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</si>
  <si>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</si>
  <si>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</si>
  <si>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</si>
  <si>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</si>
  <si>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</si>
  <si>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</si>
  <si>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</si>
  <si>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</si>
  <si>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</si>
  <si>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</si>
  <si>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</si>
  <si>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</si>
  <si>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</si>
  <si>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</si>
  <si>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</si>
  <si>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</si>
  <si>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</si>
  <si>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</si>
  <si>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</si>
  <si>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</si>
  <si>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</si>
  <si>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</si>
  <si>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</si>
  <si>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</si>
  <si>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</si>
  <si>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</si>
  <si>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</si>
  <si>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</si>
  <si>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</si>
  <si>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</si>
  <si>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</si>
  <si>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</si>
  <si>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</si>
  <si>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</si>
  <si>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</si>
  <si>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</si>
  <si>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</si>
  <si>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</si>
  <si>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</si>
  <si>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</si>
  <si>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</si>
  <si>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</si>
  <si>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</si>
  <si>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</si>
  <si>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</si>
  <si>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</si>
  <si>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</si>
  <si>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</si>
  <si>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</si>
  <si>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</si>
  <si>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</si>
  <si>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</si>
  <si>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</si>
  <si>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</si>
  <si>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</si>
  <si>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</si>
  <si>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</si>
  <si>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</si>
  <si>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</si>
  <si>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</si>
  <si>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</si>
  <si>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</si>
  <si>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</si>
  <si>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</si>
  <si>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</si>
  <si>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</si>
  <si>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</si>
  <si>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</si>
  <si>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</si>
  <si>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</si>
  <si>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</si>
  <si>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</si>
  <si>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</si>
  <si>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</si>
  <si>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</si>
  <si>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</si>
  <si>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</si>
  <si>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</si>
  <si>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</si>
  <si>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</si>
  <si>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</si>
  <si>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</si>
  <si>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</si>
  <si>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</si>
  <si>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</si>
  <si>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</si>
  <si>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</si>
  <si>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</si>
  <si>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</si>
  <si>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</si>
  <si>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</si>
  <si>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</si>
  <si>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</si>
  <si>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</si>
  <si>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</si>
  <si>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</si>
  <si>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</si>
  <si>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</si>
  <si>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</si>
  <si>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</si>
  <si>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</si>
  <si>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</si>
  <si>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</si>
  <si>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</si>
  <si>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</si>
  <si>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</si>
  <si>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</si>
  <si>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</si>
  <si>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</si>
  <si>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</si>
  <si>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</si>
  <si>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</si>
  <si>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</si>
  <si>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</si>
  <si>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</si>
  <si>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</si>
  <si>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</si>
  <si>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</si>
  <si>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</si>
  <si>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</si>
  <si>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</si>
  <si>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</si>
  <si>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</si>
  <si>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</si>
  <si>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</si>
  <si>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</si>
  <si>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</si>
  <si>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</si>
  <si>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</si>
  <si>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</si>
  <si>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</si>
  <si>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</si>
  <si>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</si>
  <si>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</si>
  <si>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</si>
  <si>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</si>
  <si>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</si>
  <si>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</si>
  <si>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</si>
  <si>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</si>
  <si>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</si>
  <si>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</si>
  <si>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</si>
  <si>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</si>
  <si>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</si>
  <si>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</si>
  <si>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</si>
  <si>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</si>
  <si>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</si>
  <si>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</si>
  <si>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</si>
  <si>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</si>
  <si>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</si>
  <si>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</si>
  <si>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</si>
  <si>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</si>
  <si>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</si>
  <si>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</si>
  <si>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</si>
  <si>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</si>
  <si>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</si>
  <si>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</si>
  <si>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</si>
  <si>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</si>
  <si>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</si>
  <si>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</si>
  <si>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</si>
  <si>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</si>
  <si>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</si>
  <si>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</si>
  <si>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</si>
  <si>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</si>
  <si>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</si>
  <si>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</si>
  <si>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</si>
  <si>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</si>
  <si>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</si>
  <si>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</si>
  <si>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</si>
  <si>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</si>
  <si>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</si>
  <si>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</si>
  <si>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</si>
  <si>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</si>
  <si>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</si>
  <si>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</si>
  <si>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</si>
  <si>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</si>
  <si>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</si>
  <si>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</si>
  <si>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</si>
  <si>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</si>
  <si>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</si>
  <si>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</si>
  <si>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</si>
  <si>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</si>
  <si>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</si>
  <si>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</si>
  <si>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</si>
  <si>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</si>
  <si>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</si>
  <si>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</si>
  <si>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</si>
  <si>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</si>
  <si>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</si>
  <si>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</si>
  <si>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</si>
  <si>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</si>
  <si>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</si>
  <si>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</si>
  <si>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</si>
  <si>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</si>
  <si>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</si>
  <si>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</si>
  <si>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</si>
  <si>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</si>
  <si>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</si>
  <si>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</si>
  <si>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</si>
  <si>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</si>
  <si>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</si>
  <si>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</si>
  <si>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</si>
  <si>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</si>
  <si>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</si>
  <si>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</si>
  <si>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</si>
  <si>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</si>
  <si>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</si>
  <si>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</si>
  <si>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</si>
  <si>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</si>
  <si>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</si>
  <si>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</si>
  <si>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</si>
  <si>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</si>
  <si>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</si>
  <si>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</si>
  <si>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</si>
  <si>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</si>
  <si>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</si>
  <si>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</si>
  <si>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</si>
  <si>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</si>
  <si>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</si>
  <si>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</si>
  <si>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</si>
  <si>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</si>
  <si>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</si>
  <si>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</si>
  <si>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</si>
  <si>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</si>
  <si>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</si>
  <si>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</si>
  <si>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</si>
  <si>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</si>
  <si>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</si>
  <si>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</si>
  <si>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</si>
  <si>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</si>
  <si>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</si>
  <si>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</si>
  <si>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</si>
  <si>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</si>
  <si>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</si>
  <si>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</si>
  <si>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</si>
  <si>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</si>
  <si>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</si>
  <si>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</si>
  <si>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</si>
  <si>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</si>
  <si>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</si>
  <si>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</si>
  <si>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</si>
  <si>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</si>
  <si>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</si>
  <si>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</si>
  <si>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</si>
  <si>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</si>
  <si>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</si>
  <si>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</si>
  <si>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</si>
  <si>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</si>
  <si>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</si>
  <si>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</si>
  <si>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</si>
  <si>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</si>
  <si>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</si>
  <si>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</si>
  <si>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</si>
  <si>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</si>
  <si>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</si>
  <si>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</si>
  <si>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</si>
  <si>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</si>
  <si>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</si>
  <si>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</si>
  <si>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</si>
  <si>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</si>
  <si>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</si>
  <si>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</si>
  <si>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</si>
  <si>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</si>
  <si>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</si>
  <si>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</si>
  <si>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</si>
  <si>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</si>
  <si>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</si>
  <si>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</si>
  <si>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</si>
  <si>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</si>
  <si>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</si>
  <si>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</si>
  <si>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</si>
  <si>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</si>
  <si>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</si>
  <si>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</si>
  <si>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</si>
  <si>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</si>
  <si>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</si>
  <si>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</si>
  <si>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</si>
  <si>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</si>
  <si>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</si>
  <si>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</si>
  <si>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</si>
  <si>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</si>
  <si>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</si>
  <si>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</si>
  <si>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</si>
  <si>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</si>
  <si>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</si>
  <si>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</si>
  <si>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</si>
  <si>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</si>
  <si>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</si>
  <si>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</si>
  <si>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</si>
  <si>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</si>
  <si>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</si>
  <si>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</si>
  <si>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</si>
  <si>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</si>
  <si>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</si>
  <si>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</si>
  <si>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</si>
  <si>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</si>
  <si>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</si>
  <si>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</si>
  <si>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</si>
  <si>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</si>
  <si>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</si>
  <si>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</si>
  <si>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</si>
  <si>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</si>
  <si>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</si>
  <si>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</si>
  <si>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</si>
  <si>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</si>
  <si>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</si>
  <si>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</si>
  <si>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</si>
  <si>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</si>
  <si>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</si>
  <si>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</si>
  <si>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</si>
  <si>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</si>
  <si>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</si>
  <si>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</si>
  <si>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</si>
  <si>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</si>
  <si>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</si>
  <si>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</si>
  <si>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</si>
  <si>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</si>
  <si>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</si>
  <si>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</si>
  <si>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</si>
  <si>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</si>
  <si>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</si>
  <si>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</si>
  <si>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</si>
  <si>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</si>
  <si>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</si>
  <si>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</si>
  <si>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</si>
  <si>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</si>
  <si>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</si>
  <si>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</si>
  <si>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</si>
  <si>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</si>
  <si>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</si>
  <si>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</si>
  <si>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</si>
  <si>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</si>
  <si>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</si>
  <si>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</si>
  <si>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</si>
  <si>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</si>
  <si>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</si>
  <si>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</si>
  <si>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</si>
  <si>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</si>
  <si>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</si>
  <si>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</si>
  <si>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</si>
  <si>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</si>
  <si>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</si>
  <si>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</si>
  <si>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</si>
  <si>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</si>
  <si>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</si>
  <si>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</si>
  <si>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</si>
  <si>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</si>
  <si>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</si>
  <si>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</si>
  <si>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</si>
  <si>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</si>
  <si>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</si>
  <si>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</si>
  <si>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</si>
  <si>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</si>
  <si>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</si>
  <si>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</si>
  <si>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</si>
  <si>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</si>
  <si>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</si>
  <si>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</si>
  <si>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</si>
  <si>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</si>
  <si>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</si>
  <si>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</si>
  <si>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</si>
  <si>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</si>
  <si>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</si>
  <si>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</si>
  <si>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</si>
  <si>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</si>
  <si>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</si>
  <si>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</si>
  <si>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</si>
  <si>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</si>
  <si>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</si>
  <si>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</si>
  <si>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</si>
  <si>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</si>
  <si>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</si>
  <si>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</si>
  <si>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</si>
  <si>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</si>
  <si>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</si>
  <si>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</si>
  <si>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</si>
  <si>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</si>
  <si>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</si>
  <si>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</si>
  <si>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</si>
  <si>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</si>
  <si>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</si>
  <si>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</si>
  <si>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</si>
  <si>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</si>
  <si>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</si>
  <si>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</si>
  <si>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</si>
  <si>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</si>
  <si>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</si>
  <si>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</si>
  <si>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</si>
  <si>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</si>
  <si>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</si>
  <si>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</si>
  <si>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</si>
  <si>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</si>
  <si>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</si>
  <si>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</si>
  <si>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</si>
  <si>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</si>
  <si>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</si>
  <si>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</si>
  <si>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</si>
  <si>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</si>
  <si>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</si>
  <si>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</si>
  <si>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</si>
  <si>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</si>
  <si>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</si>
  <si>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</si>
  <si>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</si>
  <si>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</si>
  <si>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</si>
  <si>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</si>
  <si>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</si>
  <si>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</si>
  <si>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</si>
  <si>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</si>
  <si>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</si>
  <si>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</si>
  <si>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</si>
  <si>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</si>
  <si>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</si>
  <si>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</si>
  <si>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</si>
  <si>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</si>
  <si>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</si>
  <si>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</si>
  <si>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</si>
  <si>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</si>
  <si>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</si>
  <si>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</si>
  <si>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</si>
  <si>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</si>
  <si>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</si>
  <si>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</si>
  <si>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</si>
  <si>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</si>
  <si>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</si>
  <si>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</si>
  <si>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</si>
  <si>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</si>
  <si>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</si>
  <si>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</si>
  <si>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</si>
  <si>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</si>
  <si>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</si>
  <si>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</si>
  <si>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</si>
  <si>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</si>
  <si>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</si>
  <si>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</si>
  <si>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</si>
  <si>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</si>
  <si>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</si>
  <si>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</si>
  <si>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</si>
  <si>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</si>
  <si>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</si>
  <si>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</si>
  <si>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</si>
  <si>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</si>
  <si>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</si>
  <si>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</si>
  <si>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</si>
  <si>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</si>
  <si>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</si>
  <si>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</si>
  <si>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</si>
  <si>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</si>
  <si>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</si>
  <si>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</si>
  <si>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</si>
  <si>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</si>
  <si>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</si>
  <si>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</si>
  <si>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</si>
  <si>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</si>
  <si>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</si>
  <si>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</si>
  <si>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</si>
  <si>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</si>
  <si>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</si>
  <si>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</si>
  <si>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</si>
  <si>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</si>
  <si>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</si>
  <si>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</si>
  <si>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</si>
  <si>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</si>
  <si>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</si>
  <si>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</si>
  <si>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</si>
  <si>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</si>
  <si>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</si>
  <si>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</si>
  <si>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</si>
  <si>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</si>
  <si>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</si>
  <si>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</si>
  <si>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</si>
  <si>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</si>
  <si>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</si>
  <si>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</si>
  <si>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</si>
  <si>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</si>
  <si>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</si>
  <si>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</si>
  <si>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</si>
  <si>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</si>
  <si>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</si>
  <si>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</si>
  <si>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</si>
  <si>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</si>
  <si>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</si>
  <si>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</si>
  <si>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</si>
  <si>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</si>
  <si>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</si>
  <si>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</si>
  <si>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</si>
  <si>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</si>
  <si>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</si>
  <si>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</si>
  <si>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</si>
  <si>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</si>
  <si>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</si>
  <si>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</si>
  <si>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</si>
  <si>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</si>
  <si>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</si>
  <si>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</si>
  <si>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</si>
  <si>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</si>
  <si>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</si>
  <si>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</si>
  <si>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</si>
  <si>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</si>
  <si>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</si>
  <si>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</si>
  <si>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</si>
  <si>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</si>
  <si>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</si>
  <si>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</si>
  <si>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</si>
  <si>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</si>
  <si>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</si>
  <si>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</si>
  <si>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</si>
  <si>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</si>
  <si>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</si>
  <si>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</si>
  <si>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</si>
  <si>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</si>
  <si>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</si>
  <si>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</si>
  <si>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</si>
  <si>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</si>
  <si>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</si>
  <si>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</si>
  <si>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</si>
  <si>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</si>
  <si>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</si>
  <si>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</si>
  <si>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</si>
  <si>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</si>
  <si>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</si>
  <si>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</si>
  <si>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</si>
  <si>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</si>
  <si>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</si>
  <si>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</si>
  <si>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</si>
  <si>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</si>
  <si>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</si>
  <si>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</si>
  <si>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</si>
  <si>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</si>
  <si>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</si>
  <si>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</si>
  <si>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</si>
  <si>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</si>
  <si>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</si>
  <si>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</si>
  <si>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</si>
  <si>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</si>
  <si>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</si>
  <si>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</si>
  <si>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</si>
  <si>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</si>
  <si>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</si>
  <si>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</si>
  <si>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</si>
  <si>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</si>
  <si>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</si>
  <si>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</si>
  <si>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</si>
  <si>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</si>
  <si>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</si>
  <si>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</si>
  <si>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</si>
  <si>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</si>
  <si>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</si>
  <si>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</si>
  <si>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</si>
  <si>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</si>
  <si>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</si>
  <si>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</si>
  <si>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</si>
  <si>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</si>
  <si>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</si>
  <si>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</si>
  <si>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</si>
  <si>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</si>
  <si>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</si>
  <si>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</si>
  <si>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</si>
  <si>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</si>
  <si>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</si>
  <si>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</si>
  <si>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</si>
  <si>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</si>
  <si>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</si>
  <si>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</si>
  <si>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</si>
  <si>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</si>
  <si>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</si>
  <si>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</si>
  <si>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</si>
  <si>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</si>
  <si>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</si>
  <si>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</si>
  <si>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</si>
  <si>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</si>
  <si>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</si>
  <si>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</si>
  <si>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</si>
  <si>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</si>
  <si>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</si>
  <si>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</si>
  <si>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</si>
  <si>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</si>
  <si>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</si>
  <si>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</si>
  <si>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</si>
  <si>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</si>
  <si>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</si>
  <si>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</si>
  <si>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</si>
  <si>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</si>
  <si>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</si>
  <si>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</si>
  <si>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</si>
  <si>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</si>
  <si>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</si>
  <si>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</si>
  <si>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</si>
  <si>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</si>
  <si>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</si>
  <si>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</si>
  <si>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</si>
  <si>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</si>
  <si>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</si>
  <si>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</si>
  <si>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</si>
  <si>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</si>
  <si>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</si>
  <si>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</si>
  <si>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</si>
  <si>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</si>
  <si>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</si>
  <si>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</si>
  <si>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</si>
  <si>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</si>
  <si>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</si>
  <si>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</si>
  <si>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</si>
  <si>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</si>
  <si>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</si>
  <si>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</si>
  <si>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</si>
  <si>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</si>
  <si>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</si>
  <si>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</si>
  <si>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</si>
  <si>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</si>
  <si>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</si>
  <si>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</si>
  <si>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</si>
  <si>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</si>
  <si>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</si>
  <si>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</si>
  <si>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</si>
  <si>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</si>
  <si>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</si>
  <si>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</si>
  <si>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</si>
  <si>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</si>
  <si>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</si>
  <si>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</si>
  <si>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</si>
  <si>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</si>
  <si>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</si>
  <si>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</si>
  <si>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</si>
  <si>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</si>
  <si>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</si>
  <si>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</si>
  <si>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</si>
  <si>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</si>
  <si>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</si>
  <si>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</si>
  <si>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</si>
  <si>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</si>
  <si>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</si>
  <si>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</si>
  <si>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</si>
  <si>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</si>
  <si>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</si>
  <si>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</si>
  <si>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</si>
  <si>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</si>
  <si>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</si>
  <si>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</si>
  <si>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</si>
  <si>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</si>
  <si>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</si>
  <si>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</si>
  <si>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</si>
  <si>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</si>
  <si>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</si>
  <si>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</si>
  <si>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</si>
  <si>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</si>
  <si>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</si>
  <si>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</si>
  <si>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</si>
  <si>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</si>
  <si>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</si>
  <si>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</si>
  <si>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</si>
  <si>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</si>
  <si>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</si>
  <si>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</si>
  <si>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</si>
  <si>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</si>
  <si>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</si>
  <si>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</si>
  <si>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</si>
  <si>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</si>
  <si>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</si>
  <si>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</si>
  <si>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</si>
  <si>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</si>
  <si>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</si>
  <si>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</si>
  <si>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</si>
  <si>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</si>
  <si>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</si>
  <si>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</si>
  <si>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</si>
  <si>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</si>
  <si>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</si>
  <si>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</si>
  <si>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</si>
  <si>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</si>
  <si>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</si>
  <si>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</si>
  <si>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</si>
  <si>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</si>
  <si>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</si>
  <si>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</si>
  <si>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</si>
  <si>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</si>
  <si>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</si>
  <si>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</si>
  <si>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</si>
  <si>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</si>
  <si>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</si>
  <si>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</si>
  <si>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</si>
  <si>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</si>
  <si>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</si>
  <si>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</si>
  <si>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</si>
  <si>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</si>
  <si>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</si>
  <si>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</si>
  <si>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</si>
  <si>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</si>
  <si>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</si>
  <si>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</si>
  <si>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</si>
  <si>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</si>
  <si>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</si>
  <si>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</si>
  <si>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</si>
  <si>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</si>
  <si>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</si>
  <si>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</si>
  <si>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</si>
  <si>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</si>
  <si>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</si>
  <si>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</si>
  <si>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</si>
  <si>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</si>
  <si>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</si>
  <si>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</si>
  <si>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</si>
  <si>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</si>
  <si>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</si>
  <si>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</si>
  <si>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</si>
  <si>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</si>
  <si>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</si>
  <si>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</si>
  <si>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</si>
  <si>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</si>
  <si>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</si>
  <si>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</si>
  <si>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</si>
  <si>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</si>
  <si>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</si>
  <si>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</si>
  <si>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</si>
  <si>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</si>
  <si>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</si>
  <si>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</si>
  <si>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</si>
  <si>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</si>
  <si>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</si>
  <si>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</si>
  <si>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</si>
  <si>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</si>
  <si>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</si>
  <si>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</si>
  <si>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</si>
  <si>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</si>
  <si>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</si>
  <si>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</si>
  <si>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</si>
  <si>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</si>
  <si>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</si>
  <si>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</si>
  <si>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</si>
  <si>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</si>
  <si>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</si>
  <si>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</si>
  <si>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</si>
  <si>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</si>
  <si>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</si>
  <si>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</si>
  <si>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</si>
  <si>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</si>
  <si>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</si>
  <si>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</si>
  <si>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</si>
  <si>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</si>
  <si>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</si>
  <si>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</si>
  <si>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</si>
  <si>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</si>
  <si>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</si>
  <si>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</si>
  <si>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</si>
  <si>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</si>
  <si>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</si>
  <si>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</si>
  <si>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</si>
  <si>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</si>
  <si>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</si>
  <si>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</si>
  <si>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</si>
  <si>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</si>
  <si>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</si>
  <si>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</si>
  <si>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</si>
  <si>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</si>
  <si>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</si>
  <si>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</si>
  <si>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</si>
  <si>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</si>
  <si>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</si>
  <si>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</si>
  <si>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</si>
  <si>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</si>
  <si>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</si>
  <si>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</si>
  <si>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</si>
  <si>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</si>
  <si>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</si>
  <si>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</si>
  <si>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</si>
  <si>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</si>
  <si>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</si>
  <si>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</si>
  <si>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</si>
  <si>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</si>
  <si>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</si>
  <si>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</si>
  <si>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</si>
  <si>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</si>
  <si>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</si>
  <si>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</si>
  <si>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</si>
  <si>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</si>
  <si>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</si>
  <si>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</si>
  <si>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</si>
  <si>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</si>
  <si>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</si>
  <si>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</si>
  <si>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</si>
  <si>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</si>
  <si>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</si>
  <si>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</si>
  <si>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</si>
  <si>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</si>
  <si>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</si>
  <si>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</si>
  <si>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</si>
  <si>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</si>
  <si>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</si>
  <si>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</si>
  <si>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</si>
  <si>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</si>
  <si>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</si>
  <si>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</si>
  <si>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</si>
  <si>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</si>
  <si>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</si>
  <si>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</si>
  <si>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</si>
  <si>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</si>
  <si>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</si>
  <si>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</si>
  <si>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</si>
  <si>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</si>
  <si>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</si>
  <si>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</si>
  <si>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</si>
  <si>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</si>
  <si>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</si>
  <si>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</si>
  <si>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</si>
  <si>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</si>
  <si>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</si>
  <si>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</si>
  <si>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</si>
  <si>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</si>
  <si>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</si>
  <si>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</si>
  <si>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</si>
  <si>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</si>
  <si>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</si>
  <si>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</si>
  <si>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</si>
  <si>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</si>
  <si>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</si>
  <si>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</si>
  <si>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</si>
  <si>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</si>
  <si>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</si>
  <si>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</si>
  <si>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</si>
  <si>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</si>
  <si>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</si>
  <si>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</si>
  <si>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</si>
  <si>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</si>
  <si>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</si>
  <si>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</si>
  <si>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</si>
  <si>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</si>
  <si>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</si>
  <si>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</si>
  <si>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</si>
  <si>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</si>
  <si>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</si>
  <si>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</si>
  <si>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</si>
  <si>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</si>
  <si>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</si>
  <si>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</si>
  <si>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</si>
  <si>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</si>
  <si>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</si>
  <si>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</si>
  <si>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</si>
  <si>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</si>
  <si>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</si>
  <si>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</si>
  <si>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</si>
  <si>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</si>
  <si>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</si>
  <si>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</si>
  <si>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</si>
  <si>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</si>
  <si>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</si>
  <si>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</si>
  <si>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</si>
  <si>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</si>
  <si>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</si>
  <si>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</si>
  <si>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</si>
  <si>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</si>
  <si>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</si>
  <si>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</si>
  <si>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</si>
  <si>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</si>
  <si>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</si>
  <si>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</si>
  <si>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</si>
  <si>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</si>
  <si>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</si>
  <si>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</si>
  <si>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</si>
  <si>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</si>
  <si>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</si>
  <si>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</si>
  <si>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</si>
  <si>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</si>
  <si>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</si>
  <si>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</si>
  <si>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</si>
  <si>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</si>
  <si>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</si>
  <si>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</si>
  <si>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</si>
  <si>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</si>
  <si>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</si>
  <si>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</si>
  <si>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</si>
  <si>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</si>
  <si>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</si>
  <si>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</si>
  <si>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</si>
  <si>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</si>
  <si>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</si>
  <si>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</si>
  <si>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</si>
  <si>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</si>
  <si>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</si>
  <si>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</si>
  <si>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</si>
  <si>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</si>
  <si>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</si>
  <si>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</si>
  <si>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</si>
  <si>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</si>
  <si>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</si>
  <si>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</si>
  <si>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</si>
  <si>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</si>
  <si>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</si>
  <si>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</si>
  <si>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</si>
  <si>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</si>
  <si>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</si>
  <si>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</si>
  <si>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</si>
  <si>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</si>
  <si>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</si>
  <si>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</si>
  <si>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</si>
  <si>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</si>
  <si>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</si>
  <si>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</si>
  <si>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</si>
  <si>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</si>
  <si>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</si>
  <si>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</si>
  <si>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</si>
  <si>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</si>
  <si>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</si>
  <si>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</si>
  <si>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</si>
  <si>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</si>
  <si>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</si>
  <si>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</si>
  <si>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</si>
  <si>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</si>
  <si>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</si>
  <si>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</si>
  <si>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</si>
  <si>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</si>
  <si>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</si>
  <si>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</si>
  <si>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</si>
  <si>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</si>
  <si>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</si>
  <si>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</si>
  <si>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</si>
  <si>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</si>
  <si>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</si>
  <si>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</si>
  <si>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</si>
  <si>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</si>
  <si>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</si>
  <si>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</si>
  <si>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</si>
  <si>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</si>
  <si>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</si>
  <si>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</si>
  <si>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</si>
  <si>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</si>
  <si>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</si>
  <si>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</si>
  <si>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</si>
  <si>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</si>
  <si>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</si>
  <si>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</si>
  <si>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</si>
  <si>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</si>
  <si>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</si>
  <si>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</si>
  <si>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</si>
  <si>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</si>
  <si>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</si>
  <si>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</si>
  <si>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</si>
  <si>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</si>
  <si>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</si>
  <si>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</si>
  <si>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</si>
  <si>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</si>
  <si>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</si>
  <si>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</si>
  <si>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</si>
  <si>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</si>
  <si>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</si>
  <si>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</si>
  <si>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</si>
  <si>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</si>
  <si>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</si>
  <si>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</si>
  <si>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</si>
  <si>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</si>
  <si>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</si>
  <si>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</si>
  <si>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</si>
  <si>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</si>
  <si>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</si>
  <si>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</si>
  <si>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</si>
  <si>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</si>
  <si>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</si>
  <si>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</si>
  <si>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</si>
  <si>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</si>
  <si>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</si>
  <si>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</si>
  <si>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</si>
  <si>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</si>
  <si>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</si>
  <si>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</si>
  <si>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</si>
  <si>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</si>
  <si>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</si>
  <si>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</si>
  <si>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</si>
  <si>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</si>
  <si>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</si>
  <si>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</si>
  <si>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</si>
  <si>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</si>
  <si>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</si>
  <si>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</si>
  <si>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</si>
  <si>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</si>
  <si>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</si>
  <si>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</si>
  <si>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</si>
  <si>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</si>
  <si>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</si>
  <si>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</si>
  <si>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</si>
  <si>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</si>
  <si>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</si>
  <si>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</si>
  <si>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</si>
  <si>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</si>
  <si>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</si>
  <si>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</si>
  <si>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</si>
  <si>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</si>
  <si>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</si>
  <si>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</si>
  <si>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</si>
  <si>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</si>
  <si>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</si>
  <si>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</si>
  <si>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</si>
  <si>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</si>
  <si>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</si>
  <si>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</si>
  <si>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</si>
  <si>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</si>
  <si>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</si>
  <si>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</si>
  <si>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</si>
  <si>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</si>
  <si>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</si>
  <si>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</si>
  <si>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</si>
  <si>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</si>
  <si>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</si>
  <si>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</si>
  <si>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</si>
  <si>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</si>
  <si>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</si>
  <si>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</si>
  <si>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</si>
  <si>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</si>
  <si>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</si>
  <si>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</si>
  <si>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</si>
  <si>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</si>
  <si>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</si>
  <si>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</si>
  <si>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</si>
  <si>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</si>
  <si>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</si>
  <si>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</si>
  <si>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</si>
  <si>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</si>
  <si>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</si>
  <si>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</si>
  <si>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</si>
  <si>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</si>
  <si>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</si>
  <si>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</si>
  <si>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</si>
  <si>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</si>
  <si>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</si>
  <si>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</si>
  <si>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</si>
  <si>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</si>
  <si>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</si>
  <si>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</si>
  <si>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</si>
  <si>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</si>
  <si>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</si>
  <si>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</si>
  <si>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</si>
  <si>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</si>
  <si>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</si>
  <si>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</si>
  <si>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</si>
  <si>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</si>
  <si>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</si>
  <si>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</si>
  <si>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</si>
  <si>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</si>
  <si>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</si>
  <si>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</si>
  <si>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</si>
  <si>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</si>
  <si>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</si>
  <si>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</si>
  <si>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</si>
  <si>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</si>
  <si>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</si>
  <si>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</si>
  <si>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</si>
  <si>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</si>
  <si>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</si>
  <si>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</si>
  <si>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</si>
  <si>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</si>
  <si>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</si>
  <si>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</si>
  <si>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</si>
  <si>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</si>
  <si>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</si>
  <si>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</si>
  <si>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</si>
  <si>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</si>
  <si>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</si>
  <si>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</si>
  <si>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</si>
  <si>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</si>
  <si>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</si>
  <si>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</si>
  <si>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</si>
  <si>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</si>
  <si>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</si>
  <si>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</si>
  <si>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</si>
  <si>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</si>
  <si>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</si>
  <si>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</si>
  <si>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</si>
  <si>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</si>
  <si>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</si>
  <si>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</si>
  <si>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</si>
  <si>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</si>
  <si>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</si>
  <si>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</si>
  <si>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</si>
  <si>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</si>
  <si>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</si>
  <si>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</si>
  <si>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</si>
  <si>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</si>
  <si>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</si>
  <si>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</si>
  <si>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</si>
  <si>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</si>
  <si>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</si>
  <si>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</si>
  <si>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</si>
  <si>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</si>
  <si>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</si>
  <si>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</si>
  <si>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</si>
  <si>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</si>
  <si>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</si>
  <si>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</si>
  <si>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</si>
  <si>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</si>
  <si>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</si>
  <si>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</si>
  <si>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</si>
  <si>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</si>
  <si>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</si>
  <si>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</si>
  <si>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</si>
  <si>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</si>
  <si>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</si>
  <si>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</si>
  <si>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</si>
  <si>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</si>
  <si>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</si>
  <si>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</si>
  <si>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</si>
  <si>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</si>
  <si>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</si>
  <si>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</si>
  <si>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</si>
  <si>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</si>
  <si>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</si>
  <si>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</si>
  <si>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</si>
  <si>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</si>
  <si>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</si>
  <si>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</si>
  <si>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</si>
  <si>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</si>
  <si>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</si>
  <si>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</si>
  <si>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</si>
  <si>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</si>
  <si>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</si>
  <si>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</si>
  <si>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</si>
  <si>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</si>
  <si>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</si>
  <si>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</si>
  <si>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</si>
  <si>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</si>
  <si>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</si>
  <si>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</si>
  <si>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</si>
  <si>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</si>
  <si>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</si>
  <si>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</si>
  <si>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</si>
  <si>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</si>
  <si>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</si>
  <si>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</si>
  <si>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</si>
  <si>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</si>
  <si>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</si>
  <si>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</si>
  <si>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</si>
  <si>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</si>
  <si>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</si>
  <si>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</si>
  <si>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</si>
  <si>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</si>
  <si>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</si>
  <si>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</si>
  <si>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</si>
  <si>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</si>
  <si>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</si>
  <si>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</si>
  <si>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</si>
  <si>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</si>
  <si>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</si>
  <si>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</si>
  <si>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</si>
  <si>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</si>
  <si>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</si>
  <si>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</si>
  <si>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</si>
  <si>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</si>
  <si>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</si>
  <si>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</si>
  <si>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</si>
  <si>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</si>
  <si>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</si>
  <si>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</si>
  <si>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</si>
  <si>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</si>
  <si>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</si>
  <si>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</si>
  <si>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</si>
  <si>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</si>
  <si>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</si>
  <si>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</si>
  <si>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</si>
  <si>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</si>
  <si>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</si>
  <si>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</si>
  <si>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</si>
  <si>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</si>
  <si>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</si>
  <si>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</si>
  <si>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</si>
  <si>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</si>
  <si>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</si>
  <si>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</si>
  <si>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</si>
  <si>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</si>
  <si>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</si>
  <si>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</si>
  <si>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</si>
  <si>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</si>
  <si>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</si>
  <si>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</si>
  <si>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</si>
  <si>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</si>
  <si>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</si>
  <si>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</si>
  <si>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</si>
  <si>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</si>
  <si>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</si>
  <si>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</si>
  <si>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</si>
  <si>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</si>
  <si>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</si>
  <si>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</si>
  <si>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</si>
  <si>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</si>
  <si>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</si>
  <si>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</si>
  <si>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</si>
  <si>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</si>
  <si>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</si>
  <si>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</si>
  <si>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</si>
  <si>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</si>
  <si>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</si>
  <si>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</si>
  <si>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</si>
  <si>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</si>
  <si>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</si>
  <si>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</si>
  <si>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</si>
  <si>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</si>
  <si>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</si>
  <si>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</si>
  <si>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</si>
  <si>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</si>
  <si>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</si>
  <si>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</si>
  <si>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</si>
  <si>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</si>
  <si>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</si>
  <si>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</si>
  <si>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</si>
  <si>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</si>
  <si>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</si>
  <si>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</si>
  <si>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</si>
  <si>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</si>
  <si>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</si>
  <si>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</si>
  <si>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</si>
  <si>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</si>
  <si>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</si>
  <si>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</si>
  <si>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</si>
  <si>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</si>
  <si>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</si>
  <si>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</si>
  <si>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</si>
  <si>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</si>
  <si>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</si>
  <si>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</si>
  <si>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</si>
  <si>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</si>
  <si>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</si>
  <si>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</si>
  <si>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</si>
  <si>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</si>
  <si>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</si>
  <si>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</si>
  <si>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</si>
  <si>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</si>
  <si>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</si>
  <si>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</si>
  <si>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</si>
  <si>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</si>
  <si>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</si>
  <si>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</si>
  <si>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</si>
  <si>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</si>
  <si>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</si>
  <si>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</si>
  <si>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</si>
  <si>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</si>
  <si>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</si>
  <si>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</si>
  <si>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</si>
  <si>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</si>
  <si>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</si>
  <si>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</si>
  <si>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</si>
  <si>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</si>
  <si>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</si>
  <si>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</si>
  <si>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</si>
  <si>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</si>
  <si>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</si>
  <si>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</si>
  <si>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</si>
  <si>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</si>
  <si>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</si>
  <si>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</si>
  <si>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</si>
  <si>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</si>
  <si>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</si>
  <si>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</si>
  <si>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</si>
  <si>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</si>
  <si>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</si>
  <si>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</si>
  <si>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</si>
  <si>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</si>
  <si>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</si>
  <si>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</si>
  <si>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</si>
  <si>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</si>
  <si>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</si>
  <si>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</si>
  <si>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</si>
  <si>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</si>
  <si>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</si>
  <si>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</si>
  <si>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</si>
  <si>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</si>
  <si>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</si>
  <si>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</si>
  <si>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</si>
  <si>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</si>
  <si>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</si>
  <si>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</si>
  <si>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</si>
  <si>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</si>
  <si>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</si>
  <si>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</si>
  <si>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</si>
  <si>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</si>
  <si>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</si>
  <si>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</si>
  <si>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</si>
  <si>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</si>
  <si>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</si>
  <si>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</si>
  <si>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</si>
  <si>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</si>
  <si>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</si>
  <si>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</si>
  <si>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</si>
  <si>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</si>
  <si>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</si>
  <si>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</si>
  <si>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</si>
  <si>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</si>
  <si>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</si>
  <si>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</si>
  <si>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</si>
  <si>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</si>
  <si>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</si>
  <si>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</si>
  <si>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</si>
  <si>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</si>
  <si>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</si>
  <si>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</si>
  <si>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</si>
  <si>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</si>
  <si>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</si>
  <si>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</si>
  <si>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</si>
  <si>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</si>
  <si>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</si>
  <si>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</si>
  <si>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</si>
  <si>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</si>
  <si>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</si>
  <si>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</si>
  <si>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</si>
  <si>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</si>
  <si>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</si>
  <si>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</si>
  <si>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</si>
  <si>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</si>
  <si>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</si>
  <si>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</si>
  <si>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</si>
  <si>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</si>
  <si>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</si>
  <si>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</si>
  <si>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</si>
  <si>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</si>
  <si>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</si>
  <si>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</si>
  <si>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</si>
  <si>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</si>
  <si>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</si>
  <si>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</si>
  <si>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</si>
  <si>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</si>
  <si>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</si>
  <si>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</si>
  <si>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</si>
  <si>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</si>
  <si>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</si>
  <si>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</si>
  <si>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</si>
  <si>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</si>
  <si>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</si>
  <si>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</si>
  <si>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</si>
  <si>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</si>
  <si>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</si>
  <si>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</si>
  <si>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</si>
  <si>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</si>
  <si>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</si>
  <si>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</si>
  <si>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</si>
  <si>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</si>
  <si>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</si>
  <si>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</si>
  <si>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</si>
  <si>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</si>
  <si>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</si>
  <si>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</si>
  <si>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</si>
  <si>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</si>
  <si>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</si>
  <si>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</si>
  <si>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</si>
  <si>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</si>
  <si>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</si>
  <si>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</si>
  <si>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</si>
  <si>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</si>
  <si>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</si>
  <si>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</si>
  <si>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</si>
  <si>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</si>
  <si>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</si>
  <si>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</si>
  <si>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</si>
  <si>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</si>
  <si>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</si>
  <si>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</si>
  <si>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</si>
  <si>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</si>
  <si>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</si>
  <si>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</si>
  <si>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</si>
  <si>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</si>
  <si>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</si>
  <si>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</si>
  <si>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</si>
  <si>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</si>
  <si>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</si>
  <si>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</si>
  <si>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</si>
  <si>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</si>
  <si>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</si>
  <si>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</si>
  <si>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</si>
  <si>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</si>
  <si>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</si>
  <si>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</si>
  <si>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</si>
  <si>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</si>
  <si>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</si>
  <si>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</si>
  <si>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</si>
  <si>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</si>
  <si>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</si>
  <si>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</si>
  <si>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</si>
  <si>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</si>
  <si>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</si>
  <si>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</si>
  <si>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</si>
  <si>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</si>
  <si>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</si>
  <si>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</si>
  <si>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</si>
  <si>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</si>
  <si>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</si>
  <si>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</si>
  <si>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</si>
  <si>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</si>
  <si>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</si>
  <si>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</si>
  <si>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</si>
  <si>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</si>
  <si>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</si>
  <si>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</si>
  <si>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</si>
  <si>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</si>
  <si>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</si>
  <si>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</si>
  <si>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</si>
  <si>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</si>
  <si>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</si>
  <si>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</si>
  <si>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</si>
  <si>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</si>
  <si>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</si>
  <si>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</si>
  <si>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</si>
  <si>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</si>
  <si>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</si>
  <si>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</si>
  <si>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</si>
  <si>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</si>
  <si>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</si>
  <si>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</si>
  <si>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</si>
  <si>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</si>
  <si>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</si>
  <si>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</si>
  <si>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</si>
  <si>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</si>
  <si>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</si>
  <si>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</si>
  <si>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</si>
  <si>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</si>
  <si>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</si>
  <si>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</si>
  <si>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</si>
  <si>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</si>
  <si>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</si>
  <si>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</si>
  <si>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</si>
  <si>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</si>
  <si>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</si>
  <si>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</si>
  <si>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</si>
  <si>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</si>
  <si>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</si>
  <si>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</si>
  <si>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</si>
  <si>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</si>
  <si>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</si>
  <si>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</si>
  <si>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</si>
  <si>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</si>
  <si>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</si>
  <si>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</si>
  <si>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</si>
  <si>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</si>
  <si>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</si>
  <si>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</si>
  <si>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</si>
  <si>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</si>
  <si>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</si>
  <si>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</si>
  <si>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</si>
  <si>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</si>
  <si>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</si>
  <si>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</si>
  <si>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</si>
  <si>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</si>
  <si>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</si>
  <si>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</si>
  <si>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</si>
  <si>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</si>
  <si>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</si>
  <si>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</si>
  <si>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</si>
  <si>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</si>
  <si>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</si>
  <si>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</si>
  <si>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</si>
  <si>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</si>
  <si>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</si>
  <si>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</si>
  <si>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</si>
  <si>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</si>
  <si>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</si>
  <si>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</si>
  <si>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</si>
  <si>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</si>
  <si>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</si>
  <si>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</si>
  <si>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</si>
  <si>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</si>
  <si>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</si>
  <si>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</si>
  <si>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</si>
  <si>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</si>
  <si>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</si>
  <si>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</si>
  <si>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</si>
  <si>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</si>
  <si>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</si>
  <si>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</si>
  <si>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</si>
  <si>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</si>
  <si>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</si>
  <si>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</si>
  <si>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</si>
  <si>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</si>
  <si>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</si>
  <si>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</si>
  <si>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</si>
  <si>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</si>
  <si>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</si>
  <si>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</si>
  <si>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</si>
  <si>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</si>
  <si>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</si>
  <si>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</si>
  <si>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</si>
  <si>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</si>
  <si>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</si>
  <si>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</si>
  <si>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</si>
  <si>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</si>
  <si>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</si>
  <si>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</si>
  <si>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</si>
  <si>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</si>
  <si>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</si>
  <si>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</si>
  <si>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</si>
  <si>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</si>
  <si>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</si>
  <si>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</si>
  <si>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</si>
  <si>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</si>
  <si>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</si>
  <si>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</si>
  <si>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</si>
  <si>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</si>
  <si>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</si>
  <si>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</si>
  <si>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</si>
  <si>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</si>
  <si>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</si>
  <si>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</si>
  <si>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</si>
  <si>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</si>
  <si>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</si>
  <si>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</si>
  <si>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</si>
  <si>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</si>
  <si>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</si>
  <si>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</si>
  <si>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</si>
  <si>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</si>
  <si>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</si>
  <si>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</si>
  <si>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</si>
  <si>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</si>
  <si>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</si>
  <si>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</si>
  <si>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</si>
  <si>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</si>
  <si>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</si>
  <si>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</si>
  <si>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</si>
  <si>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</si>
  <si>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</si>
  <si>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</si>
  <si>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</si>
  <si>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</si>
  <si>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</si>
  <si>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</si>
  <si>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</si>
  <si>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</si>
  <si>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</si>
  <si>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</si>
  <si>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</si>
  <si>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</si>
  <si>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</si>
  <si>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</si>
  <si>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</si>
  <si>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</si>
  <si>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</si>
  <si>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</si>
  <si>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</si>
  <si>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</si>
  <si>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</si>
  <si>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</si>
  <si>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</si>
  <si>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</si>
  <si>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</si>
  <si>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</si>
  <si>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</si>
  <si>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</si>
  <si>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</si>
  <si>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</si>
  <si>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</si>
  <si>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</si>
  <si>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</si>
  <si>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</si>
  <si>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</si>
  <si>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</si>
  <si>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</si>
  <si>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</si>
  <si>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</si>
  <si>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</si>
  <si>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</si>
  <si>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</si>
  <si>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</si>
  <si>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</si>
  <si>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</si>
  <si>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</si>
  <si>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</si>
  <si>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</si>
  <si>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</si>
  <si>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</si>
  <si>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</si>
  <si>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</si>
  <si>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</si>
  <si>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</si>
  <si>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</si>
  <si>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</si>
  <si>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</si>
  <si>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</si>
  <si>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</si>
  <si>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</si>
  <si>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</si>
  <si>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</si>
  <si>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</si>
  <si>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</si>
  <si>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</si>
  <si>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</si>
  <si>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</si>
  <si>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</si>
  <si>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</si>
  <si>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</si>
  <si>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</si>
  <si>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</si>
  <si>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</si>
  <si>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</si>
  <si>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</si>
  <si>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</si>
  <si>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</si>
  <si>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</si>
  <si>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</si>
  <si>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</si>
  <si>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</si>
  <si>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</si>
  <si>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</si>
  <si>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</si>
  <si>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</si>
  <si>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</si>
  <si>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</si>
  <si>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</si>
  <si>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</si>
  <si>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</si>
  <si>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</si>
  <si>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</si>
  <si>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</si>
  <si>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</si>
  <si>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</si>
  <si>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</si>
  <si>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</si>
  <si>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</si>
  <si>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</si>
  <si>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</si>
  <si>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</si>
  <si>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</si>
  <si>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</si>
  <si>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</si>
  <si>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</si>
  <si>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</si>
  <si>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</si>
  <si>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</si>
  <si>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</si>
  <si>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</si>
  <si>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</si>
  <si>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</si>
  <si>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</si>
  <si>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</si>
  <si>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</si>
  <si>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</si>
  <si>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</si>
  <si>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</si>
  <si>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</si>
  <si>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</si>
  <si>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</si>
  <si>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</si>
  <si>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</si>
  <si>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</si>
  <si>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</si>
  <si>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</si>
  <si>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</si>
  <si>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</si>
  <si>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</si>
  <si>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</si>
  <si>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</si>
  <si>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</si>
  <si>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</si>
  <si>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</si>
  <si>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</si>
  <si>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</si>
  <si>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</si>
  <si>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</si>
  <si>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</si>
  <si>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</si>
  <si>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</si>
  <si>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</si>
  <si>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</si>
  <si>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</si>
  <si>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</si>
  <si>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</si>
  <si>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</si>
  <si>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</si>
  <si>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</si>
  <si>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</si>
  <si>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</si>
  <si>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</si>
  <si>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</si>
  <si>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</si>
  <si>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</si>
  <si>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</si>
  <si>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</si>
  <si>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</si>
  <si>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</si>
  <si>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</si>
  <si>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</si>
  <si>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</si>
  <si>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</si>
  <si>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</si>
  <si>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</si>
  <si>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</si>
  <si>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</si>
  <si>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</si>
  <si>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</si>
  <si>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</si>
  <si>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</si>
  <si>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</si>
  <si>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</si>
  <si>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</si>
  <si>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</si>
  <si>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</si>
  <si>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</si>
  <si>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</si>
  <si>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</si>
  <si>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</si>
  <si>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</si>
  <si>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</si>
  <si>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</si>
  <si>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</si>
  <si>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</si>
  <si>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</si>
  <si>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</si>
  <si>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</si>
  <si>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</si>
  <si>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</si>
  <si>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</si>
  <si>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</si>
  <si>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</si>
  <si>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</si>
  <si>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</si>
  <si>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</si>
  <si>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</si>
  <si>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</si>
  <si>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</si>
  <si>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</si>
  <si>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</si>
  <si>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</si>
  <si>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</si>
  <si>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</si>
  <si>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</si>
  <si>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</si>
  <si>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</si>
  <si>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</si>
  <si>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</si>
  <si>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</si>
  <si>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</si>
  <si>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</si>
  <si>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</si>
  <si>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</si>
  <si>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</si>
  <si>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</si>
  <si>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</si>
  <si>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</si>
  <si>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</si>
  <si>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</si>
  <si>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</si>
  <si>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</si>
  <si>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</si>
  <si>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</si>
  <si>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</si>
  <si>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</si>
  <si>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</si>
  <si>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</si>
  <si>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</si>
  <si>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</si>
  <si>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</si>
  <si>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</si>
  <si>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</si>
  <si>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</si>
  <si>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</si>
  <si>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</si>
  <si>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</si>
  <si>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</si>
  <si>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</si>
  <si>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</si>
  <si>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</si>
  <si>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</si>
  <si>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</si>
  <si>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</si>
  <si>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</si>
  <si>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</si>
  <si>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</si>
  <si>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</si>
  <si>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</si>
  <si>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</si>
  <si>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</si>
  <si>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</si>
  <si>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</si>
  <si>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</si>
  <si>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</si>
  <si>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</si>
  <si>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</si>
  <si>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</si>
  <si>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</si>
  <si>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</si>
  <si>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</si>
  <si>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</si>
  <si>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</si>
  <si>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</si>
  <si>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</si>
  <si>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</si>
  <si>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</si>
  <si>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</si>
  <si>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</si>
  <si>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</si>
  <si>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</si>
  <si>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</si>
  <si>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</si>
  <si>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</si>
  <si>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</si>
  <si>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</si>
  <si>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</si>
  <si>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</si>
  <si>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</si>
  <si>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</si>
  <si>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</si>
  <si>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</si>
  <si>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</si>
  <si>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</si>
  <si>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</si>
  <si>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</si>
  <si>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</si>
  <si>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</si>
  <si>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</si>
  <si>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</si>
  <si>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</si>
  <si>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</si>
  <si>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</si>
  <si>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</si>
  <si>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</si>
  <si>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</si>
  <si>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</si>
  <si>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</si>
  <si>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</si>
  <si>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</si>
  <si>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</si>
  <si>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</si>
  <si>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</si>
  <si>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</si>
  <si>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</si>
  <si>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</si>
  <si>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</si>
  <si>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</si>
  <si>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</si>
  <si>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</si>
  <si>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</si>
  <si>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</si>
  <si>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</si>
  <si>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</si>
  <si>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</si>
  <si>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</si>
  <si>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</si>
  <si>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</si>
  <si>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</si>
  <si>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</si>
  <si>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</si>
  <si>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</si>
  <si>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</si>
  <si>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</si>
  <si>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</si>
  <si>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</si>
  <si>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</si>
  <si>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</si>
  <si>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</si>
  <si>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</si>
  <si>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</si>
  <si>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</si>
  <si>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</si>
  <si>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</si>
  <si>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</si>
  <si>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</si>
  <si>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</si>
  <si>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</si>
  <si>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</si>
  <si>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</si>
  <si>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</si>
  <si>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</si>
  <si>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</si>
  <si>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</si>
  <si>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</si>
  <si>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</si>
  <si>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</si>
  <si>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</si>
  <si>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</si>
  <si>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</si>
  <si>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</si>
  <si>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</si>
  <si>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</si>
  <si>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</si>
  <si>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</si>
  <si>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</si>
  <si>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</si>
  <si>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</si>
  <si>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</si>
  <si>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</si>
  <si>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</si>
  <si>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</si>
  <si>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</si>
  <si>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</si>
  <si>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</si>
  <si>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</si>
  <si>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</si>
  <si>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</si>
  <si>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</si>
  <si>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</si>
  <si>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</si>
  <si>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</si>
  <si>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</si>
  <si>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</si>
  <si>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</si>
  <si>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</si>
  <si>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</si>
  <si>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</si>
  <si>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</si>
  <si>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</si>
  <si>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</si>
  <si>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</si>
  <si>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</si>
  <si>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</si>
  <si>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</si>
  <si>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</si>
  <si>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</si>
  <si>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</si>
  <si>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</si>
  <si>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</si>
  <si>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</si>
  <si>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</si>
  <si>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</si>
  <si>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</si>
  <si>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</si>
  <si>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</si>
  <si>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</si>
  <si>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</si>
  <si>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</si>
  <si>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</si>
  <si>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</si>
  <si>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</si>
  <si>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</si>
  <si>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</si>
  <si>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</si>
  <si>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</si>
  <si>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</si>
  <si>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</si>
  <si>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</si>
  <si>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</si>
  <si>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</si>
  <si>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</si>
  <si>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</si>
  <si>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</si>
  <si>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</si>
  <si>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</si>
  <si>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</si>
  <si>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</si>
  <si>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</si>
  <si>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</si>
  <si>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</si>
  <si>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</si>
  <si>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</si>
  <si>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</si>
  <si>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</si>
  <si>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</si>
  <si>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</si>
  <si>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</si>
  <si>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</si>
  <si>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</si>
  <si>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</si>
  <si>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</si>
  <si>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</si>
  <si>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</si>
  <si>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</si>
  <si>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</si>
  <si>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</si>
  <si>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</si>
  <si>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</si>
  <si>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</si>
  <si>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</si>
  <si>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</si>
  <si>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</si>
  <si>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</si>
  <si>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</si>
  <si>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</si>
  <si>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</si>
  <si>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</si>
  <si>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</si>
  <si>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</si>
  <si>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</si>
  <si>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</si>
  <si>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</si>
  <si>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</si>
  <si>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</si>
  <si>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</si>
  <si>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</si>
  <si>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</si>
  <si>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</si>
  <si>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</si>
  <si>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</si>
  <si>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</si>
  <si>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</si>
  <si>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</si>
  <si>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</si>
  <si>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</si>
  <si>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</si>
  <si>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</si>
  <si>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</si>
  <si>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</si>
  <si>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</si>
  <si>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</si>
  <si>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</si>
  <si>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</si>
  <si>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</si>
  <si>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</si>
  <si>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</si>
  <si>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</si>
  <si>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</si>
  <si>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</si>
  <si>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</si>
  <si>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</si>
  <si>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</si>
  <si>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</si>
  <si>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</si>
  <si>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</si>
  <si>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</si>
  <si>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</si>
  <si>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</si>
  <si>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</si>
  <si>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</si>
  <si>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</si>
  <si>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</si>
  <si>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</si>
  <si>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</si>
  <si>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</si>
  <si>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</si>
  <si>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</si>
  <si>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</si>
  <si>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</si>
  <si>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</si>
  <si>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</si>
  <si>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</si>
  <si>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</si>
  <si>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</si>
  <si>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</si>
  <si>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</si>
  <si>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</si>
  <si>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</si>
  <si>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</si>
  <si>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</si>
  <si>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</si>
  <si>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</si>
  <si>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</si>
  <si>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</si>
  <si>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</si>
  <si>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</si>
  <si>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</si>
  <si>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</si>
  <si>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</si>
  <si>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</si>
  <si>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</si>
  <si>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</si>
  <si>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</si>
  <si>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</si>
  <si>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</si>
  <si>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</si>
  <si>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</si>
  <si>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</si>
  <si>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</si>
  <si>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</si>
  <si>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</si>
  <si>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</si>
  <si>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</si>
  <si>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</si>
  <si>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</si>
  <si>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</si>
  <si>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</si>
  <si>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</si>
  <si>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</si>
  <si>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</si>
  <si>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</si>
  <si>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</si>
  <si>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</si>
  <si>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</si>
  <si>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</si>
  <si>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</si>
  <si>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</si>
  <si>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</si>
  <si>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</si>
  <si>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</si>
  <si>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</si>
  <si>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</si>
  <si>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</si>
  <si>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</si>
  <si>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</si>
  <si>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</si>
  <si>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</si>
  <si>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</si>
  <si>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</si>
  <si>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</si>
  <si>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</si>
  <si>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</si>
  <si>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</si>
  <si>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</si>
  <si>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</si>
  <si>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</si>
  <si>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</si>
  <si>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</si>
  <si>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</si>
  <si>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</si>
  <si>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</si>
  <si>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</si>
  <si>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</si>
  <si>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</si>
  <si>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</si>
  <si>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</si>
  <si>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</si>
  <si>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</si>
  <si>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</si>
  <si>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</si>
  <si>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</si>
  <si>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</si>
  <si>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</si>
  <si>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</si>
  <si>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</si>
  <si>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</si>
  <si>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</si>
  <si>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</si>
  <si>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</si>
  <si>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</si>
  <si>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</si>
  <si>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</si>
  <si>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</si>
  <si>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</si>
  <si>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</si>
  <si>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</si>
  <si>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</si>
  <si>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</si>
  <si>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</si>
  <si>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</si>
  <si>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</si>
  <si>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</si>
  <si>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</si>
  <si>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</si>
  <si>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</si>
  <si>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</si>
  <si>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</si>
  <si>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</si>
  <si>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</si>
  <si>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</si>
  <si>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</si>
  <si>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</si>
  <si>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</si>
  <si>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</si>
  <si>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</si>
  <si>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</si>
  <si>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</si>
  <si>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</si>
  <si>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</si>
  <si>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</si>
  <si>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</si>
  <si>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</si>
  <si>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</si>
  <si>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</si>
  <si>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</si>
  <si>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</si>
  <si>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</si>
  <si>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</si>
  <si>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</si>
  <si>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</si>
  <si>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</si>
  <si>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</si>
  <si>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</si>
  <si>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</si>
  <si>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</si>
  <si>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</si>
  <si>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</si>
  <si>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</si>
  <si>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</si>
  <si>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</si>
  <si>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</si>
  <si>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</si>
  <si>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</si>
  <si>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</si>
  <si>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</si>
  <si>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</si>
  <si>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</si>
  <si>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</si>
  <si>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</si>
  <si>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</si>
  <si>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</si>
  <si>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</si>
  <si>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</si>
  <si>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</si>
  <si>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</si>
  <si>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</si>
  <si>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</si>
  <si>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</si>
  <si>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</si>
  <si>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</si>
  <si>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</si>
  <si>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</si>
  <si>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</si>
  <si>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</si>
  <si>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</si>
  <si>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</si>
  <si>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</si>
  <si>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</si>
  <si>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</si>
  <si>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</si>
  <si>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</si>
  <si>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</si>
  <si>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</si>
  <si>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</si>
  <si>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</si>
  <si>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</si>
  <si>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</si>
  <si>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</si>
  <si>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</si>
  <si>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</si>
  <si>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</si>
  <si>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</si>
  <si>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</si>
  <si>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</si>
  <si>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</si>
  <si>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</si>
  <si>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</si>
  <si>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</si>
  <si>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</si>
  <si>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</si>
  <si>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</si>
  <si>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</si>
  <si>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</si>
  <si>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</si>
  <si>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</si>
  <si>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</si>
  <si>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</si>
  <si>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</si>
  <si>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</si>
  <si>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</si>
  <si>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</si>
  <si>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</si>
  <si>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</si>
  <si>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</si>
  <si>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</si>
  <si>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</si>
  <si>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</si>
  <si>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</si>
  <si>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</si>
  <si>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</si>
  <si>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</si>
  <si>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</si>
  <si>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</si>
  <si>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</si>
  <si>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</si>
  <si>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</si>
  <si>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</si>
  <si>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</si>
  <si>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</si>
  <si>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</si>
  <si>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</si>
  <si>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</si>
  <si>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</si>
  <si>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</si>
  <si>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</si>
  <si>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</si>
  <si>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</si>
  <si>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</si>
  <si>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</si>
  <si>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</si>
  <si>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</si>
  <si>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</si>
  <si>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</si>
  <si>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</si>
  <si>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</si>
  <si>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</si>
  <si>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</si>
  <si>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</si>
  <si>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</si>
  <si>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</si>
  <si>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</si>
  <si>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</si>
  <si>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</si>
  <si>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</si>
  <si>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</si>
  <si>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</si>
  <si>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</si>
  <si>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</si>
  <si>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</si>
  <si>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</si>
  <si>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</si>
  <si>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</si>
  <si>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</si>
  <si>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</si>
  <si>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</si>
  <si>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</si>
  <si>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</si>
  <si>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</si>
  <si>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</si>
  <si>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</si>
  <si>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</si>
  <si>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</si>
  <si>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</si>
  <si>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</si>
  <si>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</si>
  <si>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</si>
  <si>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</si>
  <si>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</si>
  <si>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</si>
  <si>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</si>
  <si>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</si>
  <si>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</si>
  <si>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</si>
  <si>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</si>
  <si>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</si>
  <si>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</si>
  <si>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</si>
  <si>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</si>
  <si>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</si>
  <si>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</si>
  <si>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</si>
  <si>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</si>
  <si>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</si>
  <si>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</si>
  <si>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</si>
  <si>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</si>
  <si>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</si>
  <si>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</si>
  <si>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</si>
  <si>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</si>
  <si>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</si>
  <si>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</si>
  <si>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</si>
  <si>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</si>
  <si>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</si>
  <si>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</si>
  <si>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</si>
  <si>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</si>
  <si>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</si>
  <si>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</si>
  <si>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</si>
  <si>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</si>
  <si>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</si>
  <si>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</si>
  <si>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</si>
  <si>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</si>
  <si>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</si>
  <si>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</si>
  <si>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</si>
  <si>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</si>
  <si>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</si>
  <si>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</si>
  <si>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</si>
  <si>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</si>
  <si>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</si>
  <si>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</si>
  <si>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</si>
  <si>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</si>
  <si>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</si>
  <si>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</si>
  <si>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</si>
  <si>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</si>
  <si>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</si>
  <si>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</si>
  <si>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</si>
  <si>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</si>
  <si>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</si>
  <si>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</si>
  <si>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</si>
  <si>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</si>
  <si>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</si>
  <si>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</si>
  <si>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</si>
  <si>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</si>
  <si>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</si>
  <si>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</si>
  <si>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</si>
  <si>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</si>
  <si>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</si>
  <si>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</si>
  <si>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</si>
  <si>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</si>
  <si>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</si>
  <si>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</si>
  <si>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</si>
  <si>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</si>
  <si>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</si>
  <si>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</si>
  <si>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</si>
  <si>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</si>
  <si>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</si>
  <si>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</si>
  <si>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</si>
  <si>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</si>
  <si>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</si>
  <si>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</si>
  <si>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</si>
  <si>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</si>
  <si>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</si>
  <si>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</si>
  <si>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</si>
  <si>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</si>
  <si>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</si>
  <si>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</si>
  <si>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</si>
  <si>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</si>
  <si>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</si>
  <si>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</si>
  <si>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</si>
  <si>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</si>
  <si>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</si>
  <si>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</si>
  <si>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</si>
  <si>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</si>
  <si>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</si>
  <si>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</si>
  <si>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</si>
  <si>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</si>
  <si>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</si>
  <si>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</si>
  <si>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</si>
  <si>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</si>
  <si>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</si>
  <si>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</si>
  <si>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</si>
  <si>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</si>
  <si>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</si>
  <si>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</si>
  <si>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</si>
  <si>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</si>
  <si>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</si>
  <si>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</si>
  <si>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</si>
  <si>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</si>
  <si>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</si>
  <si>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</si>
  <si>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</si>
  <si>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</si>
  <si>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</si>
  <si>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</si>
  <si>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</si>
  <si>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</si>
  <si>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</si>
  <si>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</si>
  <si>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</si>
  <si>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</si>
  <si>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</si>
  <si>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</si>
  <si>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</si>
  <si>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</si>
  <si>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</si>
  <si>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</si>
  <si>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</si>
  <si>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</si>
  <si>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</si>
  <si>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</si>
  <si>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</si>
  <si>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</si>
  <si>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</si>
  <si>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</si>
  <si>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</si>
  <si>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</si>
  <si>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</si>
  <si>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</si>
  <si>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</si>
  <si>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</si>
  <si>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</si>
  <si>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</si>
  <si>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</si>
  <si>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</si>
  <si>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</si>
  <si>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</si>
  <si>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</si>
  <si>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</si>
  <si>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</si>
  <si>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</si>
  <si>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</si>
  <si>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</si>
  <si>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</si>
  <si>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</si>
  <si>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</si>
  <si>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</si>
  <si>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</si>
  <si>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</si>
  <si>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</si>
  <si>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</si>
  <si>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</si>
  <si>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</si>
  <si>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</si>
  <si>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</si>
  <si>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</si>
  <si>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</si>
  <si>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</si>
  <si>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</si>
  <si>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</si>
  <si>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</si>
  <si>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</si>
  <si>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</si>
  <si>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</si>
  <si>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</si>
  <si>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</si>
  <si>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</si>
  <si>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</si>
  <si>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</si>
  <si>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</si>
  <si>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</si>
  <si>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</si>
  <si>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</si>
  <si>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</si>
  <si>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</si>
  <si>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</si>
  <si>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</si>
  <si>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</si>
  <si>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</si>
  <si>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</si>
  <si>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</si>
  <si>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</si>
  <si>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</si>
  <si>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</si>
  <si>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</si>
  <si>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</si>
  <si>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</si>
  <si>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</si>
  <si>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</si>
  <si>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</si>
  <si>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</si>
  <si>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</si>
  <si>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</si>
  <si>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</si>
  <si>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</si>
  <si>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</si>
  <si>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</si>
  <si>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</si>
  <si>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</si>
  <si>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</si>
  <si>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</si>
  <si>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</si>
  <si>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</si>
  <si>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</si>
  <si>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</si>
  <si>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</si>
  <si>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</si>
  <si>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</si>
  <si>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</si>
  <si>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</si>
  <si>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</si>
  <si>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</si>
  <si>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</si>
  <si>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</si>
  <si>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</si>
  <si>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</si>
  <si>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</si>
  <si>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</si>
  <si>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</si>
  <si>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</si>
  <si>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</si>
  <si>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</si>
  <si>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</si>
  <si>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</si>
  <si>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</si>
  <si>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</si>
  <si>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</si>
  <si>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</si>
  <si>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</si>
  <si>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</si>
  <si>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</si>
  <si>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</si>
  <si>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</si>
  <si>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</si>
  <si>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</si>
  <si>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</si>
  <si>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</si>
  <si>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</si>
  <si>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</si>
  <si>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</si>
  <si>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</si>
  <si>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</si>
  <si>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</si>
  <si>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</si>
  <si>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</si>
  <si>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</si>
  <si>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</si>
  <si>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</si>
  <si>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</si>
  <si>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</si>
  <si>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</si>
  <si>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</si>
  <si>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</si>
  <si>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</si>
  <si>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</si>
  <si>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</si>
  <si>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</si>
  <si>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</si>
  <si>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</si>
  <si>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</si>
  <si>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</si>
  <si>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</si>
  <si>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</si>
  <si>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</si>
  <si>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</si>
  <si>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</si>
  <si>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</si>
  <si>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</si>
  <si>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</si>
  <si>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</si>
  <si>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</si>
  <si>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</si>
  <si>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</si>
  <si>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</si>
  <si>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</si>
  <si>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</si>
  <si>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</si>
  <si>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</si>
  <si>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</si>
  <si>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</si>
  <si>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</si>
  <si>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</si>
  <si>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</si>
  <si>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</si>
  <si>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</si>
  <si>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</si>
  <si>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</si>
  <si>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</si>
  <si>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</si>
  <si>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</si>
  <si>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</si>
  <si>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</si>
  <si>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</si>
  <si>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</si>
  <si>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</si>
  <si>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</si>
  <si>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</si>
  <si>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</si>
  <si>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</si>
  <si>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</si>
  <si>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</si>
  <si>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</si>
  <si>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</si>
  <si>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</si>
  <si>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</si>
  <si>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</si>
  <si>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</si>
  <si>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</si>
  <si>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</si>
  <si>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</si>
  <si>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</si>
  <si>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</si>
  <si>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</si>
  <si>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</si>
  <si>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</si>
  <si>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</si>
  <si>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</si>
  <si>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</si>
  <si>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</si>
  <si>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</si>
  <si>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</si>
  <si>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</si>
  <si>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</si>
  <si>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</si>
  <si>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</si>
  <si>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</si>
  <si>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</si>
  <si>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</si>
  <si>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</si>
  <si>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</si>
  <si>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</si>
  <si>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</si>
  <si>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</si>
  <si>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</si>
  <si>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</si>
  <si>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</si>
  <si>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</si>
  <si>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</si>
  <si>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</si>
  <si>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</si>
  <si>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</si>
  <si>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</si>
  <si>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</si>
  <si>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</si>
  <si>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</si>
  <si>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</si>
  <si>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</si>
  <si>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</si>
  <si>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</si>
  <si>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</si>
  <si>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</si>
  <si>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</si>
  <si>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</si>
  <si>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</si>
  <si>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</si>
  <si>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</si>
  <si>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</si>
  <si>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</si>
  <si>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</si>
  <si>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</si>
  <si>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</si>
  <si>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</si>
  <si>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</si>
  <si>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</si>
  <si>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</si>
  <si>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</si>
  <si>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</si>
  <si>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</si>
  <si>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</si>
  <si>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</si>
  <si>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</si>
  <si>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</si>
  <si>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</si>
  <si>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</si>
  <si>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</si>
  <si>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</si>
  <si>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</si>
  <si>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</si>
  <si>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</si>
  <si>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</si>
  <si>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</si>
  <si>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</si>
  <si>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</si>
  <si>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</si>
  <si>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</si>
  <si>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</si>
  <si>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</si>
  <si>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</si>
  <si>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</si>
  <si>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</si>
  <si>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</si>
  <si>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</si>
  <si>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</si>
  <si>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</si>
  <si>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</si>
  <si>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</si>
  <si>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</si>
  <si>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</si>
  <si>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</si>
  <si>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</si>
  <si>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</si>
  <si>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</si>
  <si>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</si>
  <si>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</si>
  <si>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</si>
  <si>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</si>
  <si>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</si>
  <si>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</si>
  <si>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</si>
  <si>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</si>
  <si>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</si>
  <si>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</si>
  <si>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</si>
  <si>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</si>
  <si>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</si>
  <si>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</si>
  <si>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</si>
  <si>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</si>
  <si>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</si>
  <si>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</si>
  <si>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</si>
  <si>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</si>
  <si>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</si>
  <si>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</si>
  <si>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</si>
  <si>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</si>
  <si>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</si>
  <si>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</si>
  <si>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</si>
  <si>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</si>
  <si>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</si>
  <si>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</si>
  <si>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</si>
  <si>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</si>
  <si>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</si>
  <si>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</si>
  <si>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</si>
  <si>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</si>
  <si>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</si>
  <si>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</si>
  <si>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</si>
  <si>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</si>
  <si>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</si>
  <si>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</si>
  <si>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</si>
  <si>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</si>
  <si>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</si>
  <si>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</si>
  <si>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</si>
  <si>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</si>
  <si>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</si>
  <si>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</si>
  <si>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</si>
  <si>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</si>
  <si>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</si>
  <si>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</si>
  <si>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</si>
  <si>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</si>
  <si>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</si>
  <si>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</si>
  <si>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</si>
  <si>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</si>
  <si>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</si>
  <si>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</si>
  <si>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</si>
  <si>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</si>
  <si>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</si>
  <si>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</si>
  <si>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</si>
  <si>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</si>
  <si>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</si>
  <si>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</si>
  <si>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</si>
  <si>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</si>
  <si>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</si>
  <si>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</si>
  <si>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</si>
  <si>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</si>
  <si>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</si>
  <si>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</si>
  <si>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</si>
  <si>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</si>
  <si>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</si>
  <si>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</si>
  <si>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</si>
  <si>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</si>
  <si>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</si>
  <si>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</si>
  <si>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</si>
  <si>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</si>
  <si>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</si>
  <si>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</si>
  <si>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</si>
  <si>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</si>
  <si>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</si>
  <si>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</si>
  <si>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</si>
  <si>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</si>
  <si>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</si>
  <si>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</si>
  <si>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</si>
  <si>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</si>
  <si>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</si>
  <si>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</si>
  <si>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</si>
  <si>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</si>
  <si>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</si>
  <si>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</si>
  <si>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</si>
  <si>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</si>
  <si>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</si>
  <si>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</si>
  <si>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</si>
  <si>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</si>
  <si>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</si>
  <si>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</si>
  <si>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</si>
  <si>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</si>
  <si>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</si>
  <si>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</si>
  <si>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</si>
  <si>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</si>
  <si>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</si>
  <si>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</si>
  <si>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</si>
  <si>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</si>
  <si>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</si>
  <si>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</si>
  <si>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</si>
  <si>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</si>
  <si>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</si>
  <si>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</si>
  <si>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</si>
  <si>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</si>
  <si>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</si>
  <si>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</si>
  <si>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</si>
  <si>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</si>
  <si>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</si>
  <si>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</si>
  <si>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</si>
  <si>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</si>
  <si>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</si>
  <si>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</si>
  <si>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</si>
  <si>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</si>
  <si>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</si>
  <si>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</si>
  <si>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</si>
  <si>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</si>
  <si>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</si>
  <si>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</si>
  <si>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</si>
  <si>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</si>
  <si>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</si>
  <si>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</si>
  <si>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</si>
  <si>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</si>
  <si>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</si>
  <si>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</si>
  <si>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</si>
  <si>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</si>
  <si>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</si>
  <si>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</si>
  <si>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</si>
  <si>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</si>
  <si>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</si>
  <si>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</si>
  <si>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</si>
  <si>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</si>
  <si>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</si>
  <si>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</si>
  <si>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</si>
  <si>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</si>
  <si>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</si>
  <si>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</si>
  <si>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</si>
  <si>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</si>
  <si>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</si>
  <si>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</si>
  <si>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</si>
  <si>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</si>
  <si>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</si>
  <si>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</si>
  <si>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</si>
  <si>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</si>
  <si>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</si>
  <si>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</si>
  <si>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</si>
  <si>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</si>
  <si>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</si>
  <si>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</si>
  <si>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</si>
  <si>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</si>
  <si>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</si>
  <si>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</si>
  <si>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</si>
  <si>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</si>
  <si>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</si>
  <si>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</si>
  <si>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</si>
  <si>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</si>
  <si>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</si>
  <si>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</si>
  <si>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</si>
  <si>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</si>
  <si>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</si>
  <si>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</si>
  <si>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</si>
  <si>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</si>
  <si>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</si>
  <si>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</si>
  <si>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</si>
  <si>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</si>
  <si>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</si>
  <si>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</si>
  <si>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</si>
  <si>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</si>
  <si>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</si>
  <si>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</si>
  <si>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</si>
  <si>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</si>
  <si>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</si>
  <si>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</si>
  <si>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</si>
  <si>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</si>
  <si>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</si>
  <si>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</si>
  <si>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</si>
  <si>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</si>
  <si>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</si>
  <si>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</si>
  <si>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</si>
  <si>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</si>
  <si>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</si>
  <si>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</si>
  <si>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</si>
  <si>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</si>
  <si>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</si>
  <si>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</si>
  <si>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</si>
  <si>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</si>
  <si>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</si>
  <si>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</si>
  <si>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</si>
  <si>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</si>
  <si>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</si>
  <si>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</si>
  <si>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</si>
  <si>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</si>
  <si>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</si>
  <si>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</si>
  <si>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</si>
  <si>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</si>
  <si>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</si>
  <si>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</si>
  <si>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</si>
  <si>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</si>
  <si>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</si>
  <si>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</si>
  <si>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</si>
  <si>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</si>
  <si>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</si>
  <si>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</si>
  <si>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</si>
  <si>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</si>
  <si>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</si>
  <si>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</si>
  <si>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</si>
  <si>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</si>
  <si>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</si>
  <si>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</si>
  <si>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</si>
  <si>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</si>
  <si>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</si>
  <si>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</si>
  <si>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</si>
  <si>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</si>
  <si>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</si>
  <si>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</si>
  <si>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</si>
  <si>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</si>
  <si>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</si>
  <si>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</si>
  <si>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</si>
  <si>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</si>
  <si>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</si>
  <si>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</si>
  <si>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</si>
  <si>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</si>
  <si>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</si>
  <si>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</si>
  <si>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</si>
  <si>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</si>
  <si>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</si>
  <si>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</si>
  <si>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</si>
  <si>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</si>
  <si>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</si>
  <si>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</si>
  <si>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</si>
  <si>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</si>
  <si>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</si>
  <si>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</si>
  <si>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</si>
  <si>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</si>
  <si>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</si>
  <si>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</si>
  <si>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</si>
  <si>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</si>
  <si>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</si>
  <si>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</si>
  <si>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</si>
  <si>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</si>
  <si>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</si>
  <si>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</si>
  <si>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</si>
  <si>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</si>
  <si>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</si>
  <si>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</si>
  <si>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</si>
  <si>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</si>
  <si>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</si>
  <si>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</si>
  <si>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</si>
  <si>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</si>
  <si>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</si>
  <si>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</si>
  <si>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</si>
  <si>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</si>
  <si>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</si>
  <si>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</si>
  <si>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</si>
  <si>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</si>
  <si>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</si>
  <si>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</si>
  <si>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</si>
  <si>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</si>
  <si>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</si>
  <si>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</si>
  <si>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</si>
  <si>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</si>
  <si>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</si>
  <si>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</si>
  <si>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</si>
  <si>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</si>
  <si>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</si>
  <si>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</si>
  <si>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</si>
  <si>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</si>
  <si>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</si>
  <si>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</si>
  <si>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</si>
  <si>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</si>
  <si>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</si>
  <si>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</si>
  <si>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</si>
  <si>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</si>
  <si>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</si>
  <si>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</si>
  <si>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</si>
  <si>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</si>
  <si>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</si>
  <si>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</si>
  <si>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</si>
  <si>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</si>
  <si>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</si>
  <si>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</si>
  <si>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</si>
  <si>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</si>
  <si>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</si>
  <si>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</si>
  <si>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</si>
  <si>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</si>
  <si>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</si>
  <si>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</si>
  <si>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</si>
  <si>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</si>
  <si>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</si>
  <si>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</si>
  <si>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</si>
  <si>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</si>
  <si>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</si>
  <si>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</si>
  <si>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</si>
  <si>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</si>
  <si>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</si>
  <si>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</si>
  <si>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</si>
  <si>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</si>
  <si>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</si>
  <si>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</si>
  <si>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</si>
  <si>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</si>
  <si>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</si>
  <si>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</si>
  <si>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</si>
  <si>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</si>
  <si>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</si>
  <si>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</si>
  <si>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</si>
  <si>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</si>
  <si>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</si>
  <si>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</si>
  <si>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</si>
  <si>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</si>
  <si>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</si>
  <si>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</si>
  <si>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</si>
  <si>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</si>
  <si>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</si>
  <si>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</si>
  <si>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</si>
  <si>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</si>
  <si>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</si>
  <si>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</si>
  <si>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</si>
  <si>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</si>
  <si>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</si>
  <si>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</si>
  <si>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</si>
  <si>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</si>
  <si>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</si>
  <si>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</si>
  <si>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</si>
  <si>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</si>
  <si>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</si>
  <si>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</si>
  <si>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</si>
  <si>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</si>
  <si>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</si>
  <si>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</si>
  <si>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</si>
  <si>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</si>
  <si>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</si>
  <si>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</si>
  <si>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</si>
  <si>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</si>
  <si>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</si>
  <si>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</si>
  <si>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</si>
  <si>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</si>
  <si>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</si>
  <si>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</si>
  <si>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</si>
  <si>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</si>
  <si>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</si>
  <si>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</si>
  <si>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</si>
  <si>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</si>
  <si>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</si>
  <si>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</si>
  <si>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</si>
  <si>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</si>
  <si>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</si>
  <si>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</si>
  <si>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</si>
  <si>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</si>
  <si>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</si>
  <si>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</si>
  <si>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</si>
  <si>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</si>
  <si>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</si>
  <si>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</si>
  <si>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</si>
  <si>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</si>
  <si>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</si>
  <si>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</si>
  <si>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</si>
  <si>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</si>
  <si>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</si>
  <si>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</si>
  <si>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</si>
  <si>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</si>
  <si>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</si>
  <si>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</si>
  <si>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</si>
  <si>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</si>
  <si>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</si>
  <si>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</si>
  <si>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</si>
  <si>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</si>
  <si>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</si>
  <si>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</si>
  <si>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</si>
  <si>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</si>
  <si>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</si>
  <si>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</si>
  <si>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</si>
  <si>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</si>
  <si>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</si>
  <si>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</si>
  <si>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</si>
  <si>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</si>
  <si>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</si>
  <si>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</si>
  <si>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</si>
  <si>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</si>
  <si>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</si>
  <si>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</si>
  <si>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</si>
  <si>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</si>
  <si>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</si>
  <si>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</si>
  <si>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</si>
  <si>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</si>
  <si>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</si>
  <si>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</si>
  <si>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</si>
  <si>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</si>
  <si>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</si>
  <si>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</si>
  <si>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</si>
  <si>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</si>
  <si>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</si>
  <si>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</si>
  <si>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</si>
  <si>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</si>
  <si>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</si>
  <si>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</si>
  <si>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</si>
  <si>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</si>
  <si>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</si>
  <si>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</si>
  <si>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</si>
  <si>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</si>
  <si>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</si>
  <si>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</si>
  <si>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</si>
  <si>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</si>
  <si>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</si>
  <si>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</si>
  <si>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</si>
  <si>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</si>
  <si>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</si>
  <si>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</si>
  <si>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</si>
  <si>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</si>
  <si>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</si>
  <si>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</si>
  <si>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</si>
  <si>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</si>
  <si>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</si>
  <si>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</si>
  <si>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</si>
  <si>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</si>
  <si>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</si>
  <si>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</si>
  <si>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</si>
  <si>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</si>
  <si>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</si>
  <si>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</si>
  <si>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</si>
  <si>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</si>
  <si>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</si>
  <si>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</si>
  <si>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</si>
  <si>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</si>
  <si>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</si>
  <si>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</si>
  <si>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</si>
  <si>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</si>
  <si>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</si>
  <si>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</si>
  <si>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</si>
  <si>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</si>
  <si>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</si>
  <si>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</si>
  <si>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</si>
  <si>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</si>
  <si>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</si>
  <si>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</si>
  <si>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</si>
  <si>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</si>
  <si>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</si>
  <si>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</si>
  <si>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</si>
  <si>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</si>
  <si>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</si>
  <si>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</si>
  <si>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</si>
  <si>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</si>
  <si>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</si>
  <si>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</si>
  <si>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</si>
  <si>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</si>
  <si>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</si>
  <si>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</si>
  <si>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</si>
  <si>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</si>
  <si>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</si>
  <si>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</si>
  <si>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</si>
  <si>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</si>
  <si>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</si>
  <si>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</si>
  <si>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</si>
  <si>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</si>
  <si>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</si>
  <si>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</si>
  <si>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</si>
  <si>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</si>
  <si>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</si>
  <si>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</si>
  <si>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</si>
  <si>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</si>
  <si>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</si>
  <si>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</si>
  <si>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</si>
  <si>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</si>
  <si>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</si>
  <si>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</si>
  <si>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</si>
  <si>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</si>
  <si>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</si>
  <si>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</si>
  <si>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</si>
  <si>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</si>
  <si>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</si>
  <si>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</si>
  <si>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</si>
  <si>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</si>
  <si>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</si>
  <si>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</si>
  <si>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</si>
  <si>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</si>
  <si>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</si>
  <si>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</si>
  <si>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</si>
  <si>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</si>
  <si>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</si>
  <si>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</si>
  <si>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</si>
  <si>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</si>
  <si>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</si>
  <si>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</si>
  <si>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</si>
  <si>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</si>
  <si>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</si>
  <si>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</si>
  <si>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</si>
  <si>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</si>
  <si>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</si>
  <si>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</si>
  <si>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</si>
  <si>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</si>
  <si>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</si>
  <si>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</si>
  <si>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</si>
  <si>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</si>
  <si>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</si>
  <si>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</si>
  <si>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</si>
  <si>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</si>
  <si>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</si>
  <si>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</si>
  <si>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</si>
  <si>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</si>
  <si>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</si>
  <si>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</si>
  <si>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</si>
  <si>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</si>
  <si>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</si>
  <si>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</si>
  <si>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</si>
  <si>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</si>
  <si>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</si>
  <si>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</si>
  <si>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</si>
  <si>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</si>
  <si>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</si>
  <si>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</si>
  <si>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</si>
  <si>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</si>
  <si>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</si>
  <si>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</si>
  <si>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</si>
  <si>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</si>
  <si>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</si>
  <si>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</si>
  <si>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</si>
  <si>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</si>
  <si>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</si>
  <si>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</si>
  <si>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</si>
  <si>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</si>
  <si>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</si>
  <si>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</si>
  <si>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</si>
  <si>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</si>
  <si>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</si>
  <si>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</si>
  <si>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</si>
  <si>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</si>
  <si>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</si>
  <si>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</si>
  <si>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</si>
  <si>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</si>
  <si>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</si>
  <si>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</si>
  <si>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</si>
  <si>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</si>
  <si>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</si>
  <si>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</si>
  <si>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</si>
  <si>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</si>
  <si>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</si>
  <si>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</si>
  <si>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</si>
  <si>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</si>
  <si>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</si>
  <si>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</si>
  <si>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</si>
  <si>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</si>
  <si>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</si>
  <si>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</si>
  <si>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</si>
  <si>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</si>
  <si>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</si>
  <si>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</si>
  <si>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</si>
  <si>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</si>
  <si>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</si>
  <si>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</si>
  <si>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</si>
  <si>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</si>
  <si>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</si>
  <si>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</si>
  <si>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</si>
  <si>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</si>
  <si>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</si>
  <si>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</si>
  <si>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</si>
  <si>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</si>
  <si>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</si>
  <si>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</si>
  <si>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</si>
  <si>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</si>
  <si>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</si>
  <si>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</si>
  <si>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</si>
  <si>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</si>
  <si>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</si>
  <si>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</si>
  <si>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</si>
  <si>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</si>
  <si>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</si>
  <si>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</si>
  <si>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</si>
  <si>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</si>
  <si>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</si>
  <si>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</si>
  <si>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</si>
  <si>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</si>
  <si>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</si>
  <si>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</si>
  <si>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</si>
  <si>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</si>
  <si>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</si>
  <si>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</si>
  <si>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</si>
  <si>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</si>
  <si>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</si>
  <si>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</si>
  <si>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</si>
  <si>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</si>
  <si>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</si>
  <si>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</si>
  <si>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</si>
  <si>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</si>
  <si>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</si>
  <si>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</si>
  <si>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</si>
  <si>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</si>
  <si>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</si>
  <si>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</si>
  <si>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</si>
  <si>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</si>
  <si>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</si>
  <si>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</si>
  <si>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</si>
  <si>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</si>
  <si>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</si>
  <si>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</si>
  <si>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</si>
  <si>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</si>
  <si>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</si>
  <si>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</si>
  <si>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</si>
  <si>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</si>
  <si>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</si>
  <si>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</si>
  <si>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</si>
  <si>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</si>
  <si>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</si>
  <si>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</si>
  <si>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</si>
  <si>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</si>
  <si>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</si>
  <si>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</si>
  <si>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</si>
  <si>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</si>
  <si>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</si>
  <si>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</si>
  <si>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</si>
  <si>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</si>
  <si>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</si>
  <si>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</si>
  <si>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</si>
  <si>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</si>
  <si>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</si>
  <si>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</si>
  <si>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</si>
  <si>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</si>
  <si>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</si>
  <si>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</si>
  <si>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</si>
  <si>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</si>
  <si>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</si>
  <si>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</si>
  <si>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</si>
  <si>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</si>
  <si>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</si>
  <si>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</si>
  <si>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</si>
  <si>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</si>
  <si>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</si>
  <si>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</si>
  <si>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</si>
  <si>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</si>
  <si>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</si>
  <si>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</si>
  <si>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</si>
  <si>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</si>
  <si>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</si>
  <si>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</si>
  <si>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</si>
  <si>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</si>
  <si>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</si>
  <si>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</si>
  <si>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</si>
  <si>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</si>
  <si>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</si>
  <si>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</si>
  <si>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</si>
  <si>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</si>
  <si>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</si>
  <si>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</si>
  <si>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</si>
  <si>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</si>
  <si>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</si>
  <si>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</si>
  <si>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</si>
  <si>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</si>
  <si>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</si>
  <si>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</si>
  <si>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</si>
  <si>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</si>
  <si>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</si>
  <si>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</si>
  <si>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</si>
  <si>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</si>
  <si>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</si>
  <si>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</si>
  <si>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</si>
  <si>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</si>
  <si>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</si>
  <si>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</si>
  <si>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</si>
  <si>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</si>
  <si>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</si>
  <si>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</si>
  <si>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</si>
  <si>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</si>
  <si>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</si>
  <si>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</si>
  <si>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</si>
  <si>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</si>
  <si>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</si>
  <si>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</si>
  <si>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</si>
  <si>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</si>
  <si>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</si>
  <si>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</si>
  <si>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</si>
  <si>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</si>
  <si>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</si>
  <si>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</si>
  <si>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</si>
  <si>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</si>
  <si>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</si>
  <si>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</si>
  <si>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</si>
  <si>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</si>
  <si>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</si>
  <si>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</si>
  <si>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</si>
  <si>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</si>
  <si>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</si>
  <si>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</si>
  <si>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</si>
  <si>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</si>
  <si>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</si>
  <si>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</si>
  <si>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</si>
  <si>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</si>
  <si>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</si>
  <si>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</si>
  <si>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</si>
  <si>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</si>
  <si>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</si>
  <si>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</si>
  <si>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</si>
  <si>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</si>
  <si>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</si>
  <si>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</si>
  <si>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</si>
  <si>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</si>
  <si>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</si>
  <si>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</si>
  <si>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</si>
  <si>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</si>
  <si>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</si>
  <si>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</si>
  <si>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</si>
  <si>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</si>
  <si>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</si>
  <si>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</si>
  <si>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</si>
  <si>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</si>
  <si>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</si>
  <si>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</si>
  <si>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</si>
  <si>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</si>
  <si>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</si>
  <si>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</si>
  <si>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</si>
  <si>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</si>
  <si>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</si>
  <si>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</si>
  <si>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</si>
  <si>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</si>
  <si>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</si>
  <si>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</si>
  <si>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</si>
  <si>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</si>
  <si>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</si>
  <si>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</si>
  <si>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</si>
  <si>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</si>
  <si>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</si>
  <si>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</si>
  <si>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</si>
  <si>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</si>
  <si>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</si>
  <si>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</si>
  <si>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</si>
  <si>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</si>
  <si>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</si>
  <si>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</si>
  <si>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</si>
  <si>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</si>
  <si>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</si>
  <si>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</si>
  <si>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</si>
  <si>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</si>
  <si>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</si>
  <si>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</si>
  <si>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</si>
  <si>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</si>
  <si>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</si>
  <si>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</si>
  <si>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</si>
  <si>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</si>
  <si>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</si>
  <si>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</si>
  <si>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</si>
  <si>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</si>
  <si>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</si>
  <si>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</si>
  <si>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</si>
  <si>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</si>
  <si>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</si>
  <si>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</si>
  <si>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</si>
  <si>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</si>
  <si>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</si>
  <si>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</si>
  <si>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</si>
  <si>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</si>
  <si>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</si>
  <si>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</si>
  <si>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</si>
  <si>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</si>
  <si>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</si>
  <si>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</si>
  <si>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</si>
  <si>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</si>
  <si>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</si>
  <si>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</si>
  <si>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</si>
  <si>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</si>
  <si>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</si>
  <si>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</si>
  <si>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</si>
  <si>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</si>
  <si>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</si>
  <si>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</si>
  <si>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</si>
  <si>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</si>
  <si>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</si>
  <si>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</si>
  <si>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</si>
  <si>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</si>
  <si>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</si>
  <si>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</si>
  <si>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</si>
  <si>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</si>
  <si>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</si>
  <si>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</si>
  <si>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</si>
  <si>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</si>
  <si>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</si>
  <si>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</si>
  <si>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</si>
  <si>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</si>
  <si>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</si>
  <si>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</si>
  <si>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</si>
  <si>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</si>
  <si>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</si>
  <si>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</si>
  <si>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</si>
  <si>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</si>
  <si>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</si>
  <si>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</si>
  <si>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</si>
  <si>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</si>
  <si>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</si>
  <si>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</si>
  <si>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</si>
  <si>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</si>
  <si>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</si>
  <si>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</si>
  <si>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</si>
  <si>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</si>
  <si>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</si>
  <si>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</si>
  <si>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</si>
  <si>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</si>
  <si>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</si>
  <si>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</si>
  <si>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</si>
  <si>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</si>
  <si>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</si>
  <si>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</si>
  <si>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</si>
  <si>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</si>
  <si>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</si>
  <si>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</si>
  <si>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</si>
  <si>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</si>
  <si>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</si>
  <si>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</si>
  <si>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</si>
  <si>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</si>
  <si>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</si>
  <si>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</si>
  <si>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</si>
  <si>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</si>
  <si>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</si>
  <si>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</si>
  <si>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</si>
  <si>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</si>
  <si>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</si>
  <si>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</si>
  <si>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</si>
  <si>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</si>
  <si>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</si>
  <si>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</si>
  <si>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</si>
  <si>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</si>
  <si>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</si>
  <si>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</si>
  <si>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</si>
  <si>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</si>
  <si>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</si>
  <si>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</si>
  <si>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</si>
  <si>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</si>
  <si>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</si>
  <si>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</si>
  <si>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</si>
  <si>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</si>
  <si>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</si>
  <si>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</si>
  <si>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</si>
  <si>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</si>
  <si>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</si>
  <si>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</si>
  <si>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</si>
  <si>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</si>
  <si>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</si>
  <si>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</si>
  <si>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</si>
  <si>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</si>
  <si>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</si>
  <si>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</si>
  <si>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</si>
  <si>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</si>
  <si>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</si>
  <si>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</si>
  <si>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</si>
  <si>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</si>
  <si>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</si>
  <si>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</si>
  <si>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</si>
  <si>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</si>
  <si>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</si>
  <si>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</si>
  <si>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</si>
  <si>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</si>
  <si>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</si>
  <si>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</si>
  <si>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</si>
  <si>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</si>
  <si>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</si>
  <si>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</si>
  <si>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</si>
  <si>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</si>
  <si>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</si>
  <si>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</si>
  <si>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</si>
  <si>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</si>
  <si>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</si>
  <si>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</si>
  <si>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</si>
  <si>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</si>
  <si>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</si>
  <si>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</si>
  <si>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</si>
  <si>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</si>
  <si>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</si>
  <si>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</si>
  <si>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</si>
  <si>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</si>
  <si>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</si>
  <si>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</si>
  <si>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</si>
  <si>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</si>
  <si>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</si>
  <si>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</si>
  <si>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</si>
  <si>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</si>
  <si>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</si>
  <si>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</si>
  <si>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</si>
  <si>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</si>
  <si>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</si>
  <si>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</si>
  <si>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</si>
  <si>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</si>
  <si>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</si>
  <si>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</si>
  <si>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</si>
  <si>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</si>
  <si>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</si>
  <si>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</si>
  <si>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</si>
  <si>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</si>
  <si>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</si>
  <si>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</si>
  <si>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</si>
  <si>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</si>
  <si>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</si>
  <si>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</si>
  <si>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</si>
  <si>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</si>
  <si>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</si>
  <si>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</si>
  <si>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</si>
  <si>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</si>
  <si>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</si>
  <si>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</si>
  <si>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</si>
  <si>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</si>
  <si>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</si>
  <si>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</si>
  <si>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</si>
  <si>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</si>
  <si>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</si>
  <si>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</si>
  <si>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</si>
  <si>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</si>
  <si>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</si>
  <si>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</si>
  <si>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</si>
  <si>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</si>
  <si>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</si>
  <si>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</si>
  <si>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</si>
  <si>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</si>
  <si>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</si>
  <si>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</si>
  <si>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</si>
  <si>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</si>
  <si>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</si>
  <si>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</si>
  <si>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</si>
  <si>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</si>
  <si>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</si>
  <si>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</si>
  <si>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</si>
  <si>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</si>
  <si>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</si>
  <si>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</si>
  <si>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</si>
  <si>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</si>
  <si>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</si>
  <si>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</si>
  <si>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</si>
  <si>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</si>
  <si>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</si>
  <si>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</si>
  <si>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</si>
  <si>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</si>
  <si>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</si>
  <si>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</si>
  <si>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</si>
  <si>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</si>
  <si>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</si>
  <si>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</si>
  <si>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</si>
  <si>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</si>
  <si>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</si>
  <si>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</si>
  <si>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</si>
  <si>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</si>
  <si>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</si>
  <si>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</si>
  <si>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</si>
  <si>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</si>
  <si>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</si>
  <si>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</si>
  <si>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</si>
  <si>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</si>
  <si>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</si>
  <si>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</si>
  <si>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</si>
  <si>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</si>
  <si>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</si>
  <si>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</si>
  <si>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</si>
  <si>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</si>
  <si>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</si>
  <si>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</si>
  <si>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</si>
  <si>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</si>
  <si>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</si>
  <si>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</si>
  <si>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</si>
  <si>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</si>
  <si>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</si>
  <si>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</si>
  <si>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</si>
  <si>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</si>
  <si>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</si>
  <si>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</si>
  <si>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</si>
  <si>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</si>
  <si>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</si>
  <si>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</si>
  <si>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</si>
  <si>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</si>
  <si>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</si>
  <si>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</si>
  <si>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</si>
  <si>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</si>
  <si>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</si>
  <si>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</si>
  <si>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</si>
  <si>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</si>
  <si>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</si>
  <si>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</si>
  <si>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</si>
  <si>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</si>
  <si>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</si>
  <si>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</si>
  <si>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</si>
  <si>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</si>
  <si>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</si>
  <si>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</si>
  <si>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</si>
  <si>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</si>
  <si>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</si>
  <si>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</si>
  <si>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</si>
  <si>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</si>
  <si>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</si>
  <si>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</si>
  <si>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</si>
  <si>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</si>
  <si>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</si>
  <si>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</si>
  <si>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</si>
  <si>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</si>
  <si>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</si>
  <si>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</si>
  <si>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</si>
  <si>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</si>
  <si>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</si>
  <si>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</si>
  <si>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</si>
  <si>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</si>
  <si>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</si>
  <si>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</si>
  <si>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</si>
  <si>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</si>
  <si>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</si>
  <si>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</si>
  <si>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</si>
  <si>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</si>
  <si>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</si>
  <si>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</si>
  <si>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</si>
  <si>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</si>
  <si>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</si>
  <si>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</si>
  <si>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</si>
  <si>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</si>
  <si>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</si>
  <si>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</si>
  <si>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</si>
  <si>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</si>
  <si>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</si>
  <si>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</si>
  <si>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</si>
  <si>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</si>
  <si>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</si>
  <si>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</si>
  <si>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</si>
  <si>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</si>
  <si>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</si>
  <si>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</si>
  <si>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</si>
  <si>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</si>
  <si>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</si>
  <si>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</si>
  <si>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</si>
  <si>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</si>
  <si>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</si>
  <si>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</si>
  <si>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</si>
  <si>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</si>
  <si>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</si>
  <si>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</si>
  <si>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</si>
  <si>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</si>
  <si>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</si>
  <si>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</si>
  <si>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</si>
  <si>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</si>
  <si>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</si>
  <si>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</si>
  <si>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</si>
  <si>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</si>
  <si>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</si>
  <si>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</si>
  <si>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</si>
  <si>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</si>
  <si>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</si>
  <si>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</si>
  <si>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</si>
  <si>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</si>
  <si>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</si>
  <si>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</si>
  <si>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</si>
  <si>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</si>
  <si>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</si>
  <si>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</si>
  <si>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</si>
  <si>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</si>
  <si>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</si>
  <si>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</si>
  <si>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</si>
  <si>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</si>
  <si>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</si>
  <si>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</si>
  <si>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</si>
  <si>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</si>
  <si>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</si>
  <si>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</si>
  <si>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</si>
  <si>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</si>
  <si>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</si>
  <si>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</si>
  <si>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</si>
  <si>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</si>
  <si>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</si>
  <si>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</si>
  <si>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</si>
  <si>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</si>
  <si>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</si>
  <si>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</si>
  <si>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</si>
  <si>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</si>
  <si>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</si>
  <si>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</si>
  <si>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</si>
  <si>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</si>
  <si>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</si>
  <si>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</si>
  <si>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</si>
  <si>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</si>
  <si>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</si>
  <si>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</si>
  <si>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</si>
  <si>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</si>
  <si>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</si>
  <si>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</si>
  <si>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</si>
  <si>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</si>
  <si>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</si>
  <si>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</si>
  <si>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</si>
  <si>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</si>
  <si>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</si>
  <si>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</si>
  <si>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</si>
  <si>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</si>
  <si>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</si>
  <si>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</si>
  <si>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</si>
  <si>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</si>
  <si>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</si>
  <si>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</si>
  <si>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</si>
  <si>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</si>
  <si>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</si>
  <si>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</si>
  <si>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</si>
  <si>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</si>
  <si>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</si>
  <si>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</si>
  <si>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</si>
  <si>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</si>
  <si>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</si>
  <si>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</si>
  <si>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</si>
  <si>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</si>
  <si>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</si>
  <si>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</si>
  <si>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</si>
  <si>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</si>
  <si>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</si>
  <si>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</si>
  <si>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</si>
  <si>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</si>
  <si>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</si>
  <si>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</si>
  <si>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</si>
  <si>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</si>
  <si>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</si>
  <si>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</si>
  <si>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</si>
  <si>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</si>
  <si>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</si>
  <si>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</si>
  <si>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</si>
  <si>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</si>
  <si>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</si>
  <si>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</si>
  <si>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</si>
  <si>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</si>
  <si>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</si>
  <si>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</si>
  <si>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</si>
  <si>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</si>
  <si>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</si>
  <si>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</si>
  <si>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</si>
  <si>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</si>
  <si>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</si>
  <si>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</si>
  <si>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</si>
  <si>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</si>
  <si>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</si>
  <si>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</si>
  <si>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</si>
  <si>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</si>
  <si>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</si>
  <si>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</si>
  <si>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</si>
  <si>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</si>
  <si>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</si>
  <si>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</si>
  <si>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</si>
  <si>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</si>
  <si>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</si>
  <si>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</si>
  <si>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</si>
  <si>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</si>
  <si>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</si>
  <si>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</si>
  <si>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</si>
  <si>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</si>
  <si>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</si>
  <si>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</si>
  <si>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</si>
  <si>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</si>
  <si>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</si>
  <si>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</si>
  <si>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</si>
  <si>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</si>
  <si>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</si>
  <si>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</si>
  <si>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</si>
  <si>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</si>
  <si>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</si>
  <si>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</si>
  <si>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</si>
  <si>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</si>
  <si>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</si>
  <si>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</si>
  <si>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</si>
  <si>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</si>
  <si>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</si>
  <si>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</si>
  <si>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</si>
  <si>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</si>
  <si>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</si>
  <si>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</si>
  <si>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</si>
  <si>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</si>
  <si>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</si>
  <si>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</si>
  <si>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</si>
  <si>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</si>
  <si>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</si>
  <si>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</si>
  <si>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</si>
  <si>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</si>
  <si>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</si>
  <si>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</si>
  <si>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</si>
  <si>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</si>
  <si>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</si>
  <si>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</si>
  <si>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</si>
  <si>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</si>
  <si>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</si>
  <si>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</si>
  <si>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</si>
  <si>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</si>
  <si>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</si>
  <si>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</si>
  <si>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</si>
  <si>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</si>
  <si>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</si>
  <si>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</si>
  <si>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</si>
  <si>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</si>
  <si>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</si>
  <si>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</si>
  <si>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</si>
  <si>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</si>
  <si>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</si>
  <si>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</si>
  <si>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</si>
  <si>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</si>
  <si>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</si>
  <si>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</si>
  <si>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</si>
  <si>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</si>
  <si>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</si>
  <si>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</si>
  <si>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</si>
  <si>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</si>
  <si>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</si>
  <si>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</si>
  <si>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</si>
  <si>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</si>
  <si>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</si>
  <si>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</si>
  <si>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</si>
  <si>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</si>
  <si>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</si>
  <si>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</si>
  <si>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</si>
  <si>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</si>
  <si>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</si>
  <si>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</si>
  <si>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</si>
  <si>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</si>
  <si>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</si>
  <si>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</si>
  <si>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</si>
  <si>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</si>
  <si>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</si>
  <si>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</si>
  <si>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</si>
  <si>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</si>
  <si>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</si>
  <si>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</si>
  <si>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</si>
  <si>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</si>
  <si>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</si>
  <si>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</si>
  <si>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</si>
  <si>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</si>
  <si>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</si>
  <si>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</si>
  <si>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</si>
  <si>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</si>
  <si>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</si>
  <si>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</si>
  <si>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</si>
  <si>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</si>
  <si>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</si>
  <si>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</si>
  <si>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</si>
  <si>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</si>
  <si>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</si>
  <si>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</si>
  <si>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</si>
  <si>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</si>
  <si>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</si>
  <si>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</si>
  <si>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</si>
  <si>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</si>
  <si>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</si>
  <si>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</si>
  <si>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</si>
  <si>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</si>
  <si>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</si>
  <si>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</si>
  <si>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</si>
  <si>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</si>
  <si>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</si>
  <si>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</si>
  <si>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</si>
  <si>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</si>
  <si>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</si>
  <si>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</si>
  <si>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</si>
  <si>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</si>
  <si>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</si>
  <si>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</si>
  <si>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</si>
  <si>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</si>
  <si>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</si>
  <si>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</si>
  <si>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</si>
  <si>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</si>
  <si>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</si>
  <si>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</si>
  <si>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</si>
  <si>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</si>
  <si>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</si>
  <si>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</si>
  <si>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</si>
  <si>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</si>
  <si>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</si>
  <si>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</si>
  <si>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</si>
  <si>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</si>
  <si>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</si>
  <si>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</si>
  <si>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</si>
  <si>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</si>
  <si>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</si>
  <si>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</si>
  <si>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</si>
  <si>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</si>
  <si>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</si>
  <si>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</si>
  <si>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</si>
  <si>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</si>
  <si>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</si>
  <si>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</si>
  <si>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</si>
  <si>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</si>
  <si>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</si>
  <si>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</si>
  <si>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</si>
  <si>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</si>
  <si>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</si>
  <si>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</si>
  <si>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</si>
  <si>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</si>
  <si>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</si>
  <si>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</si>
  <si>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</si>
  <si>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</si>
  <si>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</si>
  <si>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</si>
  <si>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</si>
  <si>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</si>
  <si>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</si>
  <si>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</si>
  <si>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</si>
  <si>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</si>
  <si>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</si>
  <si>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</si>
  <si>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</si>
  <si>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</si>
  <si>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</si>
  <si>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</si>
  <si>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</si>
  <si>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</si>
  <si>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</si>
  <si>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</si>
  <si>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</si>
  <si>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</si>
  <si>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</si>
  <si>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</si>
  <si>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</si>
  <si>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</si>
  <si>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</si>
  <si>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</si>
  <si>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</si>
  <si>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</si>
  <si>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</si>
  <si>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</si>
  <si>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</si>
  <si>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</si>
  <si>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</si>
  <si>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</si>
  <si>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</si>
  <si>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</si>
  <si>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</si>
  <si>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</si>
  <si>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</si>
  <si>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</si>
  <si>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</si>
  <si>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</si>
  <si>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</si>
  <si>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</si>
  <si>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</si>
  <si>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</si>
  <si>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</si>
  <si>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</si>
  <si>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</si>
  <si>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</si>
  <si>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</si>
  <si>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</si>
  <si>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</si>
  <si>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</si>
  <si>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</si>
  <si>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</si>
  <si>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</si>
  <si>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</si>
  <si>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</si>
  <si>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</si>
  <si>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</si>
  <si>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</si>
  <si>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</si>
  <si>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</si>
  <si>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</si>
  <si>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</si>
  <si>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</si>
  <si>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</si>
  <si>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</si>
  <si>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</si>
  <si>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</si>
  <si>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</si>
  <si>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</si>
  <si>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</si>
  <si>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</si>
  <si>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</si>
  <si>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</si>
  <si>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</si>
  <si>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</si>
  <si>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</si>
  <si>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</si>
  <si>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</si>
  <si>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</si>
  <si>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</si>
  <si>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</si>
  <si>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</si>
  <si>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</si>
  <si>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</si>
  <si>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</si>
  <si>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</si>
  <si>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</si>
  <si>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</si>
  <si>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</si>
  <si>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</si>
  <si>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</si>
  <si>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</si>
  <si>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</si>
  <si>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</si>
  <si>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</si>
  <si>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</si>
  <si>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</si>
  <si>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</si>
  <si>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</si>
  <si>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</si>
  <si>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</si>
  <si>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</si>
  <si>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</si>
  <si>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</si>
  <si>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</si>
  <si>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</si>
  <si>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</si>
  <si>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</si>
  <si>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</si>
  <si>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</si>
  <si>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</si>
  <si>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</si>
  <si>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</si>
  <si>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</si>
  <si>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</si>
  <si>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</si>
  <si>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</si>
  <si>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</si>
  <si>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</si>
  <si>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</si>
  <si>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</si>
  <si>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</si>
  <si>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</si>
  <si>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</si>
  <si>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</si>
  <si>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</si>
  <si>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</si>
  <si>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</si>
  <si>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</si>
  <si>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</si>
  <si>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</si>
  <si>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</si>
  <si>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</si>
  <si>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</si>
  <si>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</si>
  <si>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</si>
  <si>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</si>
  <si>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</si>
  <si>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</si>
  <si>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</si>
  <si>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</si>
  <si>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</si>
  <si>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</si>
  <si>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</si>
  <si>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</si>
  <si>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</si>
  <si>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</si>
  <si>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</si>
  <si>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</si>
  <si>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</si>
  <si>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</si>
  <si>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</si>
  <si>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</si>
  <si>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</si>
  <si>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</si>
  <si>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</si>
  <si>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</si>
  <si>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</si>
  <si>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</si>
  <si>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</si>
  <si>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</si>
  <si>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</si>
  <si>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</si>
  <si>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</si>
  <si>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</si>
  <si>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</si>
  <si>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</si>
  <si>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</si>
  <si>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</si>
  <si>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</si>
  <si>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</si>
  <si>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</si>
  <si>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</si>
  <si>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</si>
  <si>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</si>
  <si>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</si>
  <si>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</si>
  <si>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</si>
  <si>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</si>
  <si>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</si>
  <si>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</si>
  <si>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</si>
  <si>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</si>
  <si>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</si>
  <si>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</si>
  <si>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</si>
  <si>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</si>
  <si>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</si>
  <si>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</si>
  <si>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</si>
  <si>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</si>
  <si>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</si>
  <si>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</si>
  <si>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</si>
  <si>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</si>
  <si>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</si>
  <si>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</si>
  <si>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</si>
  <si>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</si>
  <si>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</si>
  <si>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</si>
  <si>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</si>
  <si>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</si>
  <si>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</si>
  <si>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</si>
  <si>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</si>
  <si>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</si>
  <si>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</si>
  <si>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</si>
  <si>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</si>
  <si>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</si>
  <si>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</si>
  <si>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</si>
  <si>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</si>
  <si>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</si>
  <si>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</si>
  <si>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</si>
  <si>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</si>
  <si>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</si>
  <si>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</si>
  <si>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</si>
  <si>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</si>
  <si>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</si>
  <si>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</si>
  <si>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</si>
  <si>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</si>
  <si>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</si>
  <si>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</si>
  <si>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</si>
  <si>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</si>
  <si>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</si>
  <si>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</si>
  <si>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</si>
  <si>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</si>
  <si>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</si>
  <si>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</si>
  <si>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</si>
  <si>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</si>
  <si>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</si>
  <si>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</si>
  <si>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</si>
  <si>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</si>
  <si>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</si>
  <si>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</si>
  <si>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</si>
  <si>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</si>
  <si>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</si>
  <si>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</si>
  <si>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</si>
  <si>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</si>
  <si>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</si>
  <si>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</si>
  <si>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</si>
  <si>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</si>
  <si>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</si>
  <si>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</si>
  <si>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</si>
  <si>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</si>
  <si>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</si>
  <si>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</si>
  <si>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</si>
  <si>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</si>
  <si>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</si>
  <si>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</si>
  <si>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</si>
  <si>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</si>
  <si>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</si>
  <si>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</si>
  <si>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</si>
  <si>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</si>
  <si>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</si>
  <si>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</si>
  <si>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</si>
  <si>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</si>
  <si>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</si>
  <si>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</si>
  <si>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</si>
  <si>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</si>
  <si>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</si>
  <si>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</si>
  <si>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</si>
  <si>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</si>
  <si>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</si>
  <si>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</si>
  <si>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</si>
  <si>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</si>
  <si>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</si>
  <si>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</si>
  <si>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</si>
  <si>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</si>
  <si>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</si>
  <si>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</si>
  <si>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</si>
  <si>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</si>
  <si>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</si>
  <si>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</si>
  <si>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</si>
  <si>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</si>
  <si>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</si>
  <si>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</si>
  <si>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</si>
  <si>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</si>
  <si>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</si>
  <si>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</si>
  <si>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</si>
  <si>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</si>
  <si>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</si>
  <si>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</si>
  <si>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</si>
  <si>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</si>
  <si>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</si>
  <si>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</si>
  <si>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</si>
  <si>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</si>
  <si>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</si>
  <si>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</si>
  <si>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</si>
  <si>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</si>
  <si>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</si>
  <si>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</si>
  <si>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</si>
  <si>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</si>
  <si>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</si>
  <si>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</si>
  <si>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</si>
  <si>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</si>
  <si>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</si>
  <si>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</si>
  <si>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</si>
  <si>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</si>
  <si>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</si>
  <si>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</si>
  <si>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</si>
  <si>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</si>
  <si>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</si>
  <si>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</si>
  <si>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</si>
  <si>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</si>
  <si>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</si>
  <si>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</si>
  <si>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</si>
  <si>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</si>
  <si>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</si>
  <si>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</si>
  <si>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</si>
  <si>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</si>
  <si>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</si>
  <si>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</si>
  <si>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</si>
  <si>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</si>
  <si>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</si>
  <si>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</si>
  <si>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</si>
  <si>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</si>
  <si>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</si>
  <si>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</si>
  <si>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</si>
  <si>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</si>
  <si>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</si>
  <si>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</si>
  <si>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</si>
  <si>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</si>
  <si>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</si>
  <si>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</si>
  <si>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</si>
  <si>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</si>
  <si>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</si>
  <si>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</si>
  <si>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</si>
  <si>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</si>
  <si>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</si>
  <si>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</si>
  <si>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</si>
  <si>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</si>
  <si>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</si>
  <si>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</si>
  <si>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</si>
  <si>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</si>
  <si>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</si>
  <si>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</si>
  <si>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</si>
  <si>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</si>
  <si>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</si>
  <si>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</si>
  <si>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</si>
  <si>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</si>
  <si>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</si>
  <si>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</si>
  <si>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</si>
  <si>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</si>
  <si>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</si>
  <si>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</si>
  <si>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</si>
  <si>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</si>
  <si>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</si>
  <si>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</si>
  <si>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</si>
  <si>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</si>
  <si>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</si>
  <si>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</si>
  <si>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</si>
  <si>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</si>
  <si>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</si>
  <si>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</si>
  <si>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</si>
  <si>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</si>
  <si>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</si>
  <si>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</si>
  <si>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</si>
  <si>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</si>
  <si>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</si>
  <si>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</si>
  <si>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</si>
  <si>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</si>
  <si>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</si>
  <si>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</si>
  <si>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</si>
  <si>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</si>
  <si>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</si>
  <si>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</si>
  <si>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</si>
  <si>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</si>
  <si>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</si>
  <si>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</si>
  <si>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</si>
  <si>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</si>
  <si>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</si>
  <si>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</si>
  <si>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</si>
  <si>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</si>
  <si>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</si>
  <si>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</si>
  <si>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</si>
  <si>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</si>
  <si>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</si>
  <si>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</si>
  <si>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</si>
  <si>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</si>
  <si>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</si>
  <si>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</si>
  <si>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</si>
  <si>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</si>
  <si>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</si>
  <si>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</si>
  <si>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</si>
  <si>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</si>
  <si>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</si>
  <si>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</si>
  <si>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</si>
  <si>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</si>
  <si>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</si>
  <si>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</si>
  <si>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</si>
  <si>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</si>
  <si>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</si>
  <si>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</si>
  <si>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</si>
  <si>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</si>
  <si>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</si>
  <si>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</si>
  <si>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</si>
  <si>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</si>
  <si>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</si>
  <si>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</si>
  <si>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</si>
  <si>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</si>
  <si>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</si>
  <si>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</si>
  <si>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</si>
  <si>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</si>
  <si>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</si>
  <si>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</si>
  <si>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</si>
  <si>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</si>
  <si>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</si>
  <si>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</si>
  <si>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</si>
  <si>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</si>
  <si>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</si>
  <si>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</si>
  <si>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</si>
  <si>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</si>
  <si>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</si>
  <si>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</si>
  <si>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</si>
  <si>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</si>
  <si>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</si>
  <si>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</si>
  <si>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</si>
  <si>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</si>
  <si>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</si>
  <si>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</si>
  <si>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</si>
  <si>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</si>
  <si>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</si>
  <si>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</si>
  <si>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</si>
  <si>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</si>
  <si>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</si>
  <si>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</si>
  <si>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</si>
  <si>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</si>
  <si>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</si>
  <si>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</si>
  <si>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</si>
  <si>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</si>
  <si>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</si>
  <si>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</si>
  <si>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</si>
  <si>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</si>
  <si>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</si>
  <si>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</si>
  <si>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</si>
  <si>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</si>
  <si>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</si>
  <si>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</si>
  <si>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</si>
  <si>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</si>
  <si>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</si>
  <si>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</si>
  <si>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</si>
  <si>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</si>
  <si>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</si>
  <si>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</si>
  <si>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</si>
  <si>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</si>
  <si>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</si>
  <si>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</si>
  <si>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</si>
  <si>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</si>
  <si>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</si>
  <si>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</si>
  <si>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</si>
  <si>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</si>
  <si>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</si>
  <si>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</si>
  <si>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</si>
  <si>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</si>
  <si>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</si>
  <si>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</si>
  <si>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</si>
  <si>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</si>
  <si>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</si>
  <si>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</si>
  <si>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</si>
  <si>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</si>
  <si>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</si>
  <si>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</si>
  <si>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</si>
  <si>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</si>
  <si>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</si>
  <si>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</si>
  <si>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</si>
  <si>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</si>
  <si>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</si>
  <si>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</si>
  <si>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</si>
  <si>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</si>
  <si>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</si>
  <si>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</si>
  <si>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</si>
  <si>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</si>
  <si>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</si>
  <si>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</si>
  <si>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</si>
  <si>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</si>
  <si>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</si>
  <si>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</si>
  <si>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</si>
  <si>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</si>
  <si>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</si>
  <si>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</si>
  <si>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</si>
  <si>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</si>
  <si>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</si>
  <si>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</si>
  <si>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</si>
  <si>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</si>
  <si>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</si>
  <si>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</si>
  <si>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</si>
  <si>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</si>
  <si>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</si>
  <si>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</si>
  <si>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</si>
  <si>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</si>
  <si>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</si>
  <si>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</si>
  <si>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</si>
  <si>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</si>
  <si>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</si>
  <si>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</si>
  <si>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</si>
  <si>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</si>
  <si>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</si>
  <si>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</si>
  <si>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</si>
  <si>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</si>
  <si>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</si>
  <si>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</si>
  <si>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</si>
  <si>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</si>
  <si>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</si>
  <si>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</si>
  <si>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</si>
  <si>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</si>
  <si>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</si>
  <si>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</si>
  <si>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</si>
  <si>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</si>
  <si>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</si>
  <si>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</si>
  <si>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</si>
  <si>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</si>
  <si>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</si>
  <si>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</si>
  <si>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</si>
  <si>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</si>
  <si>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</si>
  <si>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</si>
  <si>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</si>
  <si>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</si>
  <si>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</si>
  <si>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</si>
  <si>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</si>
  <si>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</si>
  <si>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</si>
  <si>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</si>
  <si>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</si>
  <si>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</si>
  <si>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</si>
  <si>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</si>
  <si>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</si>
  <si>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</si>
  <si>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</si>
  <si>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</si>
  <si>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</si>
  <si>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</si>
  <si>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</si>
  <si>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</si>
  <si>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</si>
  <si>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</si>
  <si>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</si>
  <si>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</si>
  <si>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</si>
  <si>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</si>
  <si>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</si>
  <si>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</si>
  <si>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</si>
  <si>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</si>
  <si>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</si>
  <si>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</si>
  <si>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</si>
  <si>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</si>
  <si>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</si>
  <si>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</si>
  <si>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</si>
  <si>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</si>
  <si>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</si>
  <si>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</si>
  <si>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</si>
  <si>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</si>
  <si>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</si>
  <si>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</si>
  <si>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</si>
  <si>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</si>
  <si>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</si>
  <si>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</si>
  <si>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</si>
  <si>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</si>
  <si>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</si>
  <si>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</si>
  <si>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</si>
  <si>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</si>
  <si>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</si>
  <si>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</si>
  <si>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</si>
  <si>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</si>
  <si>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</si>
  <si>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</si>
  <si>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</si>
  <si>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</si>
  <si>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</si>
  <si>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</si>
  <si>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</si>
  <si>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</si>
  <si>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</si>
  <si>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</si>
  <si>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</si>
  <si>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</si>
  <si>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</si>
  <si>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</si>
  <si>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</si>
  <si>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</si>
  <si>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</si>
  <si>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</si>
  <si>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</si>
  <si>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</si>
  <si>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</si>
  <si>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</si>
  <si>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</si>
  <si>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</si>
  <si>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</si>
  <si>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</si>
  <si>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</si>
  <si>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</si>
  <si>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</si>
  <si>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</si>
  <si>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</si>
  <si>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</si>
  <si>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</si>
  <si>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</si>
  <si>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</si>
  <si>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</si>
  <si>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</si>
  <si>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</si>
  <si>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</si>
  <si>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</si>
  <si>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</si>
  <si>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</si>
  <si>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</si>
  <si>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</si>
  <si>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</si>
  <si>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</si>
  <si>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</si>
  <si>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</si>
  <si>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</si>
  <si>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</si>
  <si>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</si>
  <si>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</si>
  <si>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</si>
  <si>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</si>
  <si>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</si>
  <si>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</si>
  <si>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</si>
  <si>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</si>
  <si>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</si>
  <si>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</si>
  <si>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</si>
  <si>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</si>
  <si>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</si>
  <si>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</si>
  <si>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</si>
  <si>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</si>
  <si>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</si>
  <si>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</si>
  <si>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</si>
  <si>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</si>
  <si>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</si>
  <si>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</si>
  <si>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</si>
  <si>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</si>
  <si>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</si>
  <si>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</si>
  <si>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</si>
  <si>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</si>
  <si>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</si>
  <si>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</si>
  <si>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</si>
  <si>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</si>
  <si>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</si>
  <si>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</si>
  <si>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</si>
  <si>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</si>
  <si>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</si>
  <si>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</si>
  <si>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</si>
  <si>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</si>
  <si>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</si>
  <si>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</si>
  <si>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</si>
  <si>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</si>
  <si>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</si>
  <si>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</si>
  <si>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</si>
  <si>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</si>
  <si>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</si>
  <si>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</si>
  <si>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</si>
  <si>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</si>
  <si>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</si>
  <si>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</si>
  <si>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</si>
  <si>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</si>
  <si>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</si>
  <si>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</si>
  <si>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</si>
  <si>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</si>
  <si>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</si>
  <si>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</si>
  <si>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</si>
  <si>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</si>
  <si>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</si>
  <si>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</si>
  <si>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</si>
  <si>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</si>
  <si>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</si>
  <si>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</si>
  <si>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</si>
  <si>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</si>
  <si>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</si>
  <si>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</si>
  <si>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</si>
  <si>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</si>
  <si>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</si>
  <si>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</si>
  <si>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</si>
  <si>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</si>
  <si>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</si>
  <si>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</si>
  <si>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</si>
  <si>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</si>
  <si>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</si>
  <si>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</si>
  <si>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</si>
  <si>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</si>
  <si>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</si>
  <si>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</si>
  <si>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</si>
  <si>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</si>
  <si>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</si>
  <si>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</si>
  <si>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</si>
  <si>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</si>
  <si>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</si>
  <si>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</si>
  <si>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</si>
  <si>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</si>
  <si>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</si>
  <si>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</si>
  <si>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</si>
  <si>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</si>
  <si>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</si>
  <si>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</si>
  <si>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</si>
  <si>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</si>
  <si>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</si>
  <si>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</si>
  <si>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</si>
  <si>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</si>
  <si>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</si>
  <si>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</si>
  <si>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</si>
  <si>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</si>
  <si>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</si>
  <si>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</si>
  <si>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</si>
  <si>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</si>
  <si>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</si>
  <si>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</si>
  <si>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</si>
  <si>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</si>
  <si>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</si>
  <si>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</si>
  <si>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</si>
  <si>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</si>
  <si>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</si>
  <si>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</si>
  <si>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</si>
  <si>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</si>
  <si>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</si>
  <si>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</si>
  <si>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</si>
  <si>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</si>
  <si>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</si>
  <si>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</si>
  <si>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</si>
  <si>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</si>
  <si>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</si>
  <si>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</si>
  <si>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</si>
  <si>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</si>
  <si>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</si>
  <si>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</si>
  <si>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</si>
  <si>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</si>
  <si>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</si>
  <si>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</si>
  <si>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</si>
  <si>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</si>
  <si>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</si>
  <si>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</si>
  <si>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</si>
  <si>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</si>
  <si>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</si>
  <si>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</si>
  <si>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</si>
  <si>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</si>
  <si>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</si>
  <si>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</si>
  <si>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</si>
  <si>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</si>
  <si>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</si>
  <si>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</si>
  <si>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</si>
  <si>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</si>
  <si>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</si>
  <si>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</si>
  <si>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</si>
  <si>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</si>
  <si>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</si>
  <si>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</si>
  <si>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</si>
  <si>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</si>
  <si>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</si>
  <si>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</si>
  <si>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</si>
  <si>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</si>
  <si>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</si>
  <si>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</si>
  <si>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</si>
  <si>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</si>
  <si>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</si>
  <si>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</si>
  <si>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</si>
  <si>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</si>
  <si>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</si>
  <si>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</si>
  <si>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</si>
  <si>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</si>
  <si>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</si>
  <si>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</si>
  <si>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</si>
  <si>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</si>
  <si>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</si>
  <si>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</si>
  <si>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</si>
  <si>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</si>
  <si>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</si>
  <si>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</si>
  <si>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</si>
  <si>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</si>
  <si>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</si>
  <si>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</si>
  <si>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</si>
  <si>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</si>
  <si>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</si>
  <si>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</si>
  <si>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</si>
  <si>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</si>
  <si>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</si>
  <si>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</si>
  <si>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</si>
  <si>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</si>
  <si>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</si>
  <si>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</si>
  <si>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</si>
  <si>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</si>
  <si>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</si>
  <si>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</si>
  <si>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</si>
  <si>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</si>
  <si>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</si>
  <si>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</si>
  <si>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</si>
  <si>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</si>
  <si>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</si>
  <si>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</si>
  <si>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</si>
  <si>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</si>
  <si>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</si>
  <si>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</si>
  <si>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</si>
  <si>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</si>
  <si>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</si>
  <si>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</si>
  <si>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</si>
  <si>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</si>
  <si>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</si>
  <si>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</si>
  <si>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</si>
  <si>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</si>
  <si>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</si>
  <si>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</si>
  <si>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</si>
  <si>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</si>
  <si>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</si>
  <si>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</si>
  <si>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</si>
  <si>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</si>
  <si>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</si>
  <si>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</si>
  <si>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</si>
  <si>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</si>
  <si>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</si>
  <si>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</si>
  <si>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</si>
  <si>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</si>
  <si>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</si>
  <si>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</si>
  <si>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</si>
  <si>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</si>
  <si>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</si>
  <si>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</si>
  <si>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</si>
  <si>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</si>
  <si>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</si>
  <si>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</si>
  <si>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</si>
  <si>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</si>
  <si>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</si>
  <si>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</si>
  <si>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</si>
  <si>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</si>
  <si>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</si>
  <si>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</si>
  <si>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</si>
  <si>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</si>
  <si>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</si>
  <si>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</si>
  <si>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</si>
  <si>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</si>
  <si>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</si>
  <si>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</si>
  <si>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</si>
  <si>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</si>
  <si>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</si>
  <si>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</si>
  <si>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</si>
  <si>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</si>
  <si>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</si>
  <si>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</si>
  <si>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</si>
  <si>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</si>
  <si>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</si>
  <si>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</si>
  <si>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</si>
  <si>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</si>
  <si>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</si>
  <si>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</si>
  <si>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</si>
  <si>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</si>
  <si>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</si>
  <si>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</si>
  <si>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</si>
  <si>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</si>
  <si>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</si>
  <si>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</si>
  <si>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</si>
  <si>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</si>
  <si>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</si>
  <si>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</si>
  <si>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</si>
  <si>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</si>
  <si>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</si>
  <si>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</si>
  <si>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</si>
  <si>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</si>
  <si>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</si>
  <si>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</si>
  <si>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</si>
  <si>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</si>
  <si>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</si>
  <si>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</si>
  <si>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</si>
  <si>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</si>
  <si>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</si>
  <si>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</si>
  <si>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</si>
  <si>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</si>
  <si>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</si>
  <si>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</si>
  <si>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</si>
  <si>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</si>
  <si>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</si>
  <si>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</si>
  <si>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</si>
  <si>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</si>
  <si>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</si>
  <si>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</si>
  <si>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</si>
  <si>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</si>
  <si>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</si>
  <si>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</si>
  <si>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</si>
  <si>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</si>
  <si>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</si>
  <si>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</si>
  <si>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</si>
  <si>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</si>
  <si>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</si>
  <si>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</si>
  <si>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</si>
  <si>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</si>
  <si>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</si>
  <si>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</si>
  <si>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</si>
  <si>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</si>
  <si>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</si>
  <si>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</si>
  <si>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</si>
  <si>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</si>
  <si>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</si>
  <si>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</si>
  <si>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</si>
  <si>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</si>
  <si>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</si>
  <si>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</si>
  <si>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</si>
  <si>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</si>
  <si>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</si>
  <si>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</si>
  <si>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</si>
  <si>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</si>
  <si>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</si>
  <si>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</si>
  <si>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</si>
  <si>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</si>
  <si>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</si>
  <si>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</si>
  <si>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</si>
  <si>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</si>
  <si>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</si>
  <si>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</si>
  <si>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</si>
  <si>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</si>
  <si>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</si>
  <si>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</si>
  <si>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</si>
  <si>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</si>
  <si>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</si>
  <si>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</si>
  <si>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</si>
  <si>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</si>
  <si>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</si>
  <si>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</si>
  <si>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</si>
  <si>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</si>
  <si>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</si>
  <si>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</si>
  <si>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</si>
  <si>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</si>
  <si>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</si>
  <si>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</si>
  <si>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</si>
  <si>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</si>
  <si>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</si>
  <si>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</si>
  <si>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</si>
  <si>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</si>
  <si>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</si>
  <si>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</si>
  <si>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</si>
  <si>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</si>
  <si>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</si>
  <si>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</si>
  <si>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</si>
  <si>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</si>
  <si>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</si>
  <si>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</si>
  <si>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</si>
  <si>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</si>
  <si>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</si>
  <si>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</si>
  <si>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</si>
  <si>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</si>
  <si>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</si>
  <si>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</si>
  <si>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</si>
  <si>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</si>
  <si>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</si>
  <si>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</si>
  <si>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</si>
  <si>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</si>
  <si>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</si>
  <si>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</si>
  <si>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</si>
  <si>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</si>
  <si>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</si>
  <si>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</si>
  <si>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</si>
  <si>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</si>
  <si>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</si>
  <si>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</si>
  <si>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</si>
  <si>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</si>
  <si>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</si>
  <si>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</si>
  <si>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</si>
  <si>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</si>
  <si>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</si>
  <si>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</si>
  <si>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</si>
  <si>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</si>
  <si>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</si>
  <si>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</si>
  <si>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</si>
  <si>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</si>
  <si>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</si>
  <si>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</si>
  <si>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</si>
  <si>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</si>
  <si>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</si>
  <si>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</si>
  <si>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</si>
  <si>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</si>
  <si>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</si>
  <si>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</si>
  <si>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</si>
  <si>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</si>
  <si>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</si>
  <si>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</si>
  <si>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</si>
  <si>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</si>
  <si>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</si>
  <si>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</si>
  <si>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</si>
  <si>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</si>
  <si>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</si>
  <si>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</si>
  <si>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</si>
  <si>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</si>
  <si>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</si>
  <si>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</si>
  <si>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</si>
  <si>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</si>
  <si>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</si>
  <si>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</si>
  <si>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</si>
  <si>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</si>
  <si>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</si>
  <si>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</si>
  <si>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</si>
  <si>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</si>
  <si>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</si>
  <si>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</si>
  <si>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</si>
  <si>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</si>
  <si>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</si>
  <si>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</si>
  <si>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</si>
  <si>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</si>
  <si>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</si>
  <si>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</si>
  <si>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</si>
  <si>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</si>
  <si>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</si>
  <si>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</si>
  <si>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</si>
  <si>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</si>
  <si>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</si>
  <si>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</si>
  <si>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</si>
  <si>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</si>
  <si>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</si>
  <si>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</si>
  <si>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</si>
  <si>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</si>
  <si>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</si>
  <si>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</si>
  <si>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</si>
  <si>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</si>
  <si>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</si>
  <si>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</si>
  <si>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</si>
  <si>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</si>
  <si>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</si>
  <si>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</si>
  <si>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</si>
  <si>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</si>
  <si>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</si>
  <si>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</si>
  <si>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</si>
  <si>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</si>
  <si>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</si>
  <si>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</si>
  <si>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</si>
  <si>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</si>
  <si>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</si>
  <si>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</si>
  <si>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</si>
  <si>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</si>
  <si>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</si>
  <si>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</si>
  <si>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</si>
  <si>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</si>
  <si>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</si>
  <si>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</si>
  <si>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</si>
  <si>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</si>
  <si>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</si>
  <si>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</si>
  <si>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</si>
  <si>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</si>
  <si>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</si>
  <si>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</si>
  <si>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</si>
  <si>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</si>
  <si>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</si>
  <si>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</si>
  <si>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</si>
  <si>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</si>
  <si>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</si>
  <si>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</si>
  <si>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</si>
  <si>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</si>
  <si>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</si>
  <si>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</si>
  <si>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</si>
  <si>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</si>
  <si>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</si>
  <si>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</si>
  <si>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</si>
  <si>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</si>
  <si>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</si>
  <si>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</si>
  <si>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</si>
  <si>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</si>
  <si>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</si>
  <si>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</si>
  <si>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</si>
  <si>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</si>
  <si>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</si>
  <si>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</si>
  <si>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</si>
  <si>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</si>
  <si>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</si>
  <si>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</si>
  <si>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</si>
  <si>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</si>
  <si>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</si>
  <si>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</si>
  <si>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</si>
  <si>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</si>
  <si>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</si>
  <si>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</si>
  <si>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</si>
  <si>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</si>
  <si>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</si>
  <si>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</si>
  <si>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</si>
  <si>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</si>
  <si>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</si>
  <si>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</si>
  <si>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</si>
  <si>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</si>
  <si>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</si>
  <si>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</si>
  <si>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</si>
  <si>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</si>
  <si>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</si>
  <si>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</si>
  <si>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</si>
  <si>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</si>
  <si>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</si>
  <si>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</si>
  <si>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</si>
  <si>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</si>
  <si>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</si>
  <si>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</si>
  <si>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</si>
  <si>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</si>
  <si>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</si>
  <si>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</si>
  <si>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</si>
  <si>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</si>
  <si>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</si>
  <si>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</si>
  <si>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</si>
  <si>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</si>
  <si>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</si>
  <si>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</si>
  <si>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</si>
  <si>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</si>
  <si>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</si>
  <si>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</si>
  <si>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</si>
  <si>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</si>
  <si>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</si>
  <si>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</si>
  <si>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</si>
  <si>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</si>
  <si>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</si>
  <si>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</si>
  <si>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</si>
  <si>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</si>
  <si>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</si>
  <si>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</si>
  <si>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</si>
  <si>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</si>
  <si>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</si>
  <si>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</si>
  <si>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</si>
  <si>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</si>
  <si>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</si>
  <si>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</si>
  <si>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</si>
  <si>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</si>
  <si>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</si>
  <si>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</si>
  <si>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</si>
  <si>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</si>
  <si>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</si>
  <si>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</si>
  <si>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</si>
  <si>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</si>
  <si>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</si>
  <si>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</si>
  <si>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</si>
  <si>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</si>
  <si>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</si>
  <si>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</si>
  <si>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</si>
  <si>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</si>
  <si>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</si>
  <si>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</si>
  <si>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</si>
  <si>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</si>
  <si>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</si>
  <si>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</si>
  <si>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</si>
  <si>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</si>
  <si>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</si>
  <si>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</si>
  <si>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</si>
  <si>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</si>
  <si>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</si>
  <si>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</si>
  <si>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</si>
  <si>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</si>
  <si>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</si>
  <si>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</si>
  <si>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</si>
  <si>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</si>
  <si>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</si>
  <si>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</si>
  <si>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</si>
  <si>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</si>
  <si>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</si>
  <si>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</si>
  <si>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</si>
  <si>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</si>
  <si>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</si>
  <si>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</si>
  <si>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</si>
  <si>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</si>
  <si>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</si>
  <si>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</si>
  <si>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</si>
  <si>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</si>
  <si>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</si>
  <si>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</si>
  <si>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</si>
  <si>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</si>
  <si>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</si>
  <si>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</si>
  <si>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</si>
  <si>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</si>
  <si>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</si>
  <si>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</si>
  <si>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</si>
  <si>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</si>
  <si>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</si>
  <si>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</si>
  <si>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</si>
  <si>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</si>
  <si>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</si>
  <si>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</si>
  <si>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</si>
  <si>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</si>
  <si>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</si>
  <si>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</si>
  <si>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</si>
  <si>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</si>
  <si>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</si>
  <si>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</si>
  <si>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</si>
  <si>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</si>
  <si>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</si>
  <si>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</si>
  <si>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</si>
  <si>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</si>
  <si>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</si>
  <si>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</si>
  <si>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</si>
  <si>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</si>
  <si>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</si>
  <si>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</si>
  <si>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</si>
  <si>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</si>
  <si>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</si>
  <si>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</si>
  <si>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</si>
  <si>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</si>
  <si>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</si>
  <si>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</si>
  <si>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</si>
  <si>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</si>
  <si>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</si>
  <si>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</si>
  <si>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</si>
  <si>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</si>
  <si>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</si>
  <si>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</si>
  <si>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</si>
  <si>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</si>
  <si>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</si>
  <si>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</si>
  <si>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</si>
  <si>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</si>
  <si>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</si>
  <si>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</si>
  <si>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</si>
  <si>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</si>
  <si>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</si>
  <si>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</si>
  <si>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</si>
  <si>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</si>
  <si>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</si>
  <si>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</si>
  <si>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</si>
  <si>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</si>
  <si>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</si>
  <si>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</si>
  <si>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</si>
  <si>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</si>
  <si>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</si>
  <si>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</si>
  <si>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</si>
  <si>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</si>
  <si>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</si>
  <si>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</si>
  <si>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</si>
  <si>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</si>
  <si>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</si>
  <si>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</si>
  <si>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</si>
  <si>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</si>
  <si>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</si>
  <si>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</si>
  <si>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</si>
  <si>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</si>
  <si>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</si>
  <si>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</si>
  <si>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</si>
  <si>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</si>
  <si>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</si>
  <si>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</si>
  <si>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</si>
  <si>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</si>
  <si>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</si>
  <si>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</si>
  <si>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</si>
  <si>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</si>
  <si>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</si>
  <si>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</si>
  <si>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</si>
  <si>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</si>
  <si>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</si>
  <si>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</si>
  <si>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</si>
  <si>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</si>
  <si>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</si>
  <si>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</si>
  <si>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</si>
  <si>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</si>
  <si>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</si>
  <si>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</si>
  <si>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</si>
  <si>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</si>
  <si>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</si>
  <si>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</si>
  <si>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</si>
  <si>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</si>
  <si>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</si>
  <si>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</si>
  <si>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</si>
  <si>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</si>
  <si>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</si>
  <si>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</si>
  <si>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</si>
  <si>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</si>
  <si>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</si>
  <si>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</si>
  <si>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</si>
  <si>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</si>
  <si>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</si>
  <si>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</si>
  <si>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</si>
  <si>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</si>
  <si>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</si>
  <si>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</si>
  <si>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</si>
  <si>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</si>
  <si>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</si>
  <si>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</si>
  <si>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</si>
  <si>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</si>
  <si>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</si>
  <si>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</si>
  <si>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</si>
  <si>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</si>
  <si>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</si>
  <si>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</si>
  <si>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</si>
  <si>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</si>
  <si>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</si>
  <si>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</si>
  <si>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</si>
  <si>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</si>
  <si>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</si>
  <si>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</si>
  <si>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</si>
  <si>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</si>
  <si>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</si>
  <si>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</si>
  <si>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</si>
  <si>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</si>
  <si>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</si>
  <si>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</si>
  <si>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</si>
  <si>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</si>
  <si>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</si>
  <si>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</si>
  <si>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</si>
  <si>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</si>
  <si>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</si>
  <si>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</si>
  <si>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</si>
  <si>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</si>
  <si>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</si>
  <si>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</si>
  <si>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</si>
  <si>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</si>
  <si>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</si>
  <si>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</si>
  <si>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</si>
  <si>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</si>
  <si>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</si>
  <si>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</si>
  <si>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</si>
  <si>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</si>
  <si>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</si>
  <si>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</si>
  <si>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</si>
  <si>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</si>
  <si>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</si>
  <si>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</si>
  <si>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</si>
  <si>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</si>
  <si>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</si>
  <si>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</si>
  <si>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</si>
  <si>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</si>
  <si>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</si>
  <si>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</si>
  <si>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</si>
  <si>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</si>
  <si>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</si>
  <si>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</si>
  <si>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</si>
  <si>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</si>
  <si>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</si>
  <si>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</si>
  <si>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</si>
  <si>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</si>
  <si>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</si>
  <si>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</si>
  <si>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</si>
  <si>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</si>
  <si>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</si>
  <si>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</si>
  <si>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</si>
  <si>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</si>
  <si>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</si>
  <si>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</si>
  <si>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</si>
  <si>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</si>
  <si>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</si>
  <si>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</si>
  <si>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</si>
  <si>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</si>
  <si>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</si>
  <si>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</si>
  <si>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</si>
  <si>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</si>
  <si>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</si>
  <si>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</si>
  <si>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</si>
  <si>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</si>
  <si>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</si>
  <si>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</si>
  <si>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</si>
  <si>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</si>
  <si>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</si>
  <si>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</si>
  <si>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</si>
  <si>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</si>
  <si>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</si>
  <si>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</si>
  <si>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</si>
  <si>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</si>
  <si>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</si>
  <si>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</si>
  <si>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</si>
  <si>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</si>
  <si>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</si>
  <si>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</si>
  <si>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</si>
  <si>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</si>
  <si>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</si>
  <si>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</si>
  <si>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</si>
  <si>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</si>
  <si>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</si>
  <si>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</si>
  <si>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</si>
  <si>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</si>
  <si>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</si>
  <si>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</si>
  <si>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</si>
  <si>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</si>
  <si>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</si>
  <si>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</si>
  <si>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</si>
  <si>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</si>
  <si>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</si>
  <si>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</si>
  <si>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</si>
  <si>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</si>
  <si>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</si>
  <si>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</si>
  <si>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</si>
  <si>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</si>
  <si>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</si>
  <si>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</si>
  <si>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</si>
  <si>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</si>
  <si>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</si>
  <si>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</si>
  <si>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</si>
  <si>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</si>
  <si>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</si>
  <si>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</si>
  <si>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</si>
  <si>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</si>
  <si>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</si>
  <si>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</si>
  <si>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</si>
  <si>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</si>
  <si>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</si>
  <si>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</si>
  <si>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</si>
  <si>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</si>
  <si>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</si>
  <si>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</si>
  <si>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</si>
  <si>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</si>
  <si>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</si>
  <si>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</si>
  <si>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</si>
  <si>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</si>
  <si>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</si>
  <si>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</si>
  <si>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</si>
  <si>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</si>
  <si>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</si>
  <si>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</si>
  <si>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</si>
  <si>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</si>
  <si>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</si>
  <si>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</si>
  <si>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</si>
  <si>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</si>
  <si>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</si>
  <si>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</si>
  <si>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</si>
  <si>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</si>
  <si>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</si>
  <si>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</si>
  <si>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</si>
  <si>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</si>
  <si>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</si>
  <si>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</si>
  <si>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</si>
  <si>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</si>
  <si>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</si>
  <si>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</si>
  <si>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</si>
  <si>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</si>
  <si>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</si>
  <si>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</si>
  <si>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</si>
  <si>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</si>
  <si>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</si>
  <si>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</si>
  <si>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</si>
  <si>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</si>
  <si>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</si>
  <si>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</si>
  <si>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</si>
  <si>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</si>
  <si>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</si>
  <si>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</si>
  <si>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</si>
  <si>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</si>
  <si>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</si>
  <si>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</si>
  <si>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</si>
  <si>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</si>
  <si>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</si>
  <si>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</si>
  <si>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</si>
  <si>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</si>
  <si>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</si>
  <si>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</si>
  <si>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</si>
  <si>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</si>
  <si>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</si>
  <si>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</si>
  <si>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</si>
  <si>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</si>
  <si>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</si>
  <si>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</si>
  <si>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</si>
  <si>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</si>
  <si>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</si>
  <si>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</si>
  <si>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</si>
  <si>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</si>
  <si>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</si>
  <si>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</si>
  <si>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</si>
  <si>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</si>
  <si>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</si>
  <si>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</si>
  <si>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</si>
  <si>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</si>
  <si>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</si>
  <si>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</si>
  <si>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</si>
  <si>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</si>
  <si>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</si>
  <si>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</si>
  <si>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</si>
  <si>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</si>
  <si>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</si>
  <si>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</si>
  <si>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</si>
  <si>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</si>
  <si>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</si>
  <si>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</si>
  <si>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</si>
  <si>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</si>
  <si>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</si>
  <si>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</si>
  <si>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</si>
  <si>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</si>
  <si>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</si>
  <si>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</si>
  <si>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</si>
  <si>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</si>
  <si>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</si>
  <si>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</si>
  <si>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</si>
  <si>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</si>
  <si>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</si>
  <si>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</si>
  <si>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</si>
  <si>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</si>
  <si>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</si>
  <si>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</si>
  <si>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</si>
  <si>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</si>
  <si>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</si>
  <si>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</si>
  <si>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</si>
  <si>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</si>
  <si>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</si>
  <si>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</si>
  <si>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</si>
  <si>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</si>
  <si>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</si>
  <si>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</si>
  <si>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</si>
  <si>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</si>
  <si>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</si>
  <si>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</si>
  <si>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</si>
  <si>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</si>
  <si>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</si>
  <si>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</si>
  <si>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</si>
  <si>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</si>
  <si>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</si>
  <si>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</si>
  <si>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</si>
  <si>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</si>
  <si>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</si>
  <si>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</si>
  <si>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</si>
  <si>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</si>
  <si>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</si>
  <si>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</si>
  <si>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</si>
  <si>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</si>
  <si>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</si>
  <si>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</si>
  <si>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</si>
  <si>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</si>
  <si>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</si>
  <si>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</si>
  <si>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</si>
  <si>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</si>
  <si>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</si>
  <si>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</si>
  <si>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</si>
  <si>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</si>
  <si>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</si>
  <si>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</si>
  <si>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</si>
  <si>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</si>
  <si>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</si>
  <si>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</si>
  <si>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</si>
  <si>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</si>
  <si>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</si>
  <si>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</si>
  <si>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</si>
  <si>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</si>
  <si>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</si>
  <si>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</si>
  <si>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</si>
  <si>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</si>
  <si>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</si>
  <si>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</si>
  <si>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</si>
  <si>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</si>
  <si>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</si>
  <si>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</si>
  <si>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</si>
  <si>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</si>
  <si>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</si>
  <si>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</si>
  <si>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</si>
  <si>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</si>
  <si>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</si>
  <si>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</si>
  <si>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</si>
  <si>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</si>
  <si>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</si>
  <si>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</si>
  <si>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</si>
  <si>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</si>
  <si>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</si>
  <si>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</si>
  <si>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</si>
  <si>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</si>
  <si>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</si>
  <si>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</si>
  <si>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</si>
  <si>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</si>
  <si>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</si>
  <si>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</si>
  <si>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</si>
  <si>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</si>
  <si>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</si>
  <si>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</si>
  <si>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</si>
  <si>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</si>
  <si>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</si>
  <si>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</si>
  <si>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</si>
  <si>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</si>
  <si>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</si>
  <si>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</si>
  <si>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</si>
  <si>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</si>
  <si>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</si>
  <si>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</si>
  <si>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</si>
  <si>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</si>
  <si>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</si>
  <si>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</si>
  <si>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</si>
  <si>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</si>
  <si>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</si>
  <si>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</si>
  <si>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</si>
  <si>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</si>
  <si>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</si>
  <si>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</si>
  <si>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</si>
  <si>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</si>
  <si>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</si>
  <si>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</si>
  <si>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</si>
  <si>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</si>
  <si>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</si>
  <si>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</si>
  <si>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</si>
  <si>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</si>
  <si>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</si>
  <si>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</si>
  <si>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</si>
  <si>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</si>
  <si>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</si>
  <si>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</si>
  <si>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</si>
  <si>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</si>
  <si>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</si>
  <si>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</si>
  <si>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</si>
  <si>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</si>
  <si>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</si>
  <si>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</si>
  <si>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</si>
  <si>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</si>
  <si>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</si>
  <si>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</si>
  <si>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</si>
  <si>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</si>
  <si>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</si>
  <si>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</si>
  <si>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</si>
  <si>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</si>
  <si>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</si>
  <si>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</si>
  <si>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</si>
  <si>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</si>
  <si>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</si>
  <si>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</si>
  <si>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</si>
  <si>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</si>
  <si>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</si>
  <si>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</si>
  <si>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</si>
  <si>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</si>
  <si>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</si>
  <si>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</si>
  <si>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</si>
  <si>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</si>
  <si>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</si>
  <si>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</si>
  <si>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</si>
  <si>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</si>
  <si>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</si>
  <si>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</si>
  <si>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</si>
  <si>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</si>
  <si>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</si>
  <si>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</si>
  <si>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</si>
  <si>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</si>
  <si>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</si>
  <si>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</si>
  <si>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</si>
  <si>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</si>
  <si>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</si>
  <si>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</si>
  <si>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</si>
  <si>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</si>
  <si>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</si>
  <si>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</si>
  <si>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</si>
  <si>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</si>
  <si>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</si>
  <si>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</si>
  <si>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</si>
  <si>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</si>
  <si>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</si>
  <si>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</si>
  <si>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</si>
  <si>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</si>
  <si>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</si>
  <si>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</si>
  <si>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</si>
  <si>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</si>
  <si>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</si>
  <si>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</si>
  <si>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</si>
  <si>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</si>
  <si>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</si>
  <si>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</si>
  <si>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</si>
  <si>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</si>
  <si>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</si>
  <si>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</si>
  <si>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</si>
  <si>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</si>
  <si>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</si>
  <si>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</si>
  <si>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</si>
  <si>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</si>
  <si>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</si>
  <si>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</si>
  <si>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</si>
  <si>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</si>
  <si>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</si>
  <si>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</si>
  <si>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</si>
  <si>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</si>
  <si>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</si>
  <si>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</si>
  <si>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</si>
  <si>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</si>
  <si>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</si>
  <si>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</si>
  <si>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</si>
  <si>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</si>
  <si>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</si>
  <si>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</si>
  <si>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</si>
  <si>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</si>
  <si>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</si>
  <si>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</si>
  <si>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</si>
  <si>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</si>
  <si>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</si>
  <si>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</si>
  <si>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</si>
  <si>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</si>
  <si>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</si>
  <si>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</si>
  <si>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</si>
  <si>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</si>
  <si>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</si>
  <si>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</si>
  <si>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</si>
  <si>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</si>
  <si>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</si>
  <si>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</si>
  <si>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</si>
  <si>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</si>
  <si>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</si>
  <si>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</si>
  <si>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</si>
  <si>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</si>
  <si>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</si>
  <si>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</si>
  <si>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</si>
  <si>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</si>
  <si>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</si>
  <si>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</si>
  <si>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</si>
  <si>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</si>
  <si>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</si>
  <si>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</si>
  <si>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</si>
  <si>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</si>
  <si>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</si>
  <si>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</si>
  <si>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</si>
  <si>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</si>
  <si>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</si>
  <si>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</si>
  <si>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</si>
  <si>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</si>
  <si>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</si>
  <si>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</si>
  <si>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</si>
  <si>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</si>
  <si>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</si>
  <si>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</si>
  <si>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</si>
  <si>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</si>
  <si>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</si>
  <si>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</si>
  <si>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</si>
  <si>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</si>
  <si>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</si>
  <si>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</si>
  <si>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</si>
  <si>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</si>
  <si>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</si>
  <si>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</si>
  <si>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</si>
  <si>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</si>
  <si>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</si>
  <si>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</si>
  <si>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</si>
  <si>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</si>
  <si>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</si>
  <si>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</si>
  <si>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</si>
  <si>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</si>
  <si>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</si>
  <si>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</si>
  <si>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</si>
  <si>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</si>
  <si>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</si>
  <si>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</si>
  <si>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</si>
  <si>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</si>
  <si>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</si>
  <si>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</si>
  <si>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</si>
  <si>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</si>
  <si>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</si>
  <si>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</si>
  <si>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</si>
  <si>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</si>
  <si>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</si>
  <si>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</si>
  <si>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</si>
  <si>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</si>
  <si>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</si>
  <si>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</si>
  <si>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</si>
  <si>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</si>
  <si>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</si>
  <si>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</si>
  <si>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</si>
  <si>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</si>
  <si>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</si>
  <si>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</si>
  <si>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</si>
  <si>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</si>
  <si>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</si>
  <si>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</si>
  <si>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</si>
  <si>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</si>
  <si>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</si>
  <si>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</si>
  <si>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</si>
  <si>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</si>
  <si>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</si>
  <si>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</si>
  <si>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</si>
  <si>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</si>
  <si>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</si>
  <si>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</si>
  <si>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</si>
  <si>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</si>
  <si>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</si>
  <si>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</si>
  <si>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</si>
  <si>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</si>
  <si>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</si>
  <si>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</si>
  <si>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</si>
  <si>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</si>
  <si>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</si>
  <si>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</si>
  <si>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</si>
  <si>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</si>
  <si>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</si>
  <si>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</si>
  <si>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</si>
  <si>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</si>
  <si>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</si>
  <si>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</si>
  <si>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</si>
  <si>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</si>
  <si>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</si>
  <si>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</si>
  <si>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</si>
  <si>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</si>
  <si>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</si>
  <si>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</si>
  <si>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</si>
  <si>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</si>
  <si>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</si>
  <si>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</si>
  <si>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</si>
  <si>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</si>
  <si>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</si>
  <si>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</si>
  <si>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</si>
  <si>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</si>
  <si>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</si>
  <si>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</si>
  <si>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</si>
  <si>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</si>
  <si>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</si>
  <si>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</si>
  <si>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</si>
  <si>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</si>
  <si>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</si>
  <si>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</si>
  <si>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</si>
  <si>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</si>
  <si>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</si>
  <si>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</si>
  <si>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</si>
  <si>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</si>
  <si>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</si>
  <si>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</si>
  <si>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</si>
  <si>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</si>
  <si>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</si>
  <si>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</si>
  <si>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</si>
  <si>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</si>
  <si>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</si>
  <si>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</si>
  <si>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</si>
  <si>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</si>
  <si>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</si>
  <si>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</si>
  <si>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</si>
  <si>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</si>
  <si>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</si>
  <si>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</si>
  <si>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</si>
  <si>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</si>
  <si>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</si>
  <si>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</si>
  <si>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</si>
  <si>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</si>
  <si>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</si>
  <si>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</si>
  <si>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</si>
  <si>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</si>
  <si>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</si>
  <si>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</si>
  <si>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</si>
  <si>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</si>
  <si>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</si>
  <si>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</si>
  <si>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</si>
  <si>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</si>
  <si>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</si>
  <si>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</si>
  <si>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</si>
  <si>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</si>
  <si>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</si>
  <si>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</si>
  <si>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</si>
  <si>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</si>
  <si>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</si>
  <si>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</si>
  <si>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</si>
  <si>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</si>
  <si>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</si>
  <si>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</si>
  <si>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</si>
  <si>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</si>
  <si>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</si>
  <si>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</si>
  <si>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</si>
  <si>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</si>
  <si>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</si>
  <si>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</si>
  <si>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</si>
  <si>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</si>
  <si>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</si>
  <si>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</si>
  <si>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</si>
  <si>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</si>
  <si>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</si>
  <si>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</si>
  <si>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</si>
  <si>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</si>
  <si>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</si>
  <si>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</si>
  <si>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</si>
  <si>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</si>
  <si>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</si>
  <si>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</si>
  <si>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</si>
  <si>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</si>
  <si>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</si>
  <si>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</si>
  <si>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</si>
  <si>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</si>
  <si>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</si>
  <si>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</si>
  <si>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</si>
  <si>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</si>
  <si>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</si>
  <si>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</si>
  <si>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</si>
  <si>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</si>
  <si>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</si>
  <si>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</si>
  <si>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</si>
  <si>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</si>
  <si>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</si>
  <si>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</si>
  <si>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</si>
  <si>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</si>
  <si>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</si>
  <si>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</si>
  <si>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</si>
  <si>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</si>
  <si>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</si>
  <si>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</si>
  <si>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</si>
  <si>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</si>
  <si>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</si>
  <si>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</si>
  <si>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</si>
  <si>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</si>
  <si>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</si>
  <si>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</si>
  <si>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</si>
  <si>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</si>
  <si>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</si>
  <si>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</si>
  <si>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</si>
  <si>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</si>
  <si>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</si>
  <si>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</si>
  <si>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</si>
  <si>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</si>
  <si>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</si>
  <si>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</si>
  <si>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</si>
  <si>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</si>
  <si>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</si>
  <si>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</si>
  <si>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</si>
  <si>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</si>
  <si>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</si>
  <si>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</si>
  <si>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</si>
  <si>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</si>
  <si>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</si>
  <si>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</si>
  <si>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</si>
  <si>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</si>
  <si>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</si>
  <si>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</si>
  <si>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</si>
  <si>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</si>
  <si>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</si>
  <si>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</si>
  <si>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</si>
  <si>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</si>
  <si>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</si>
  <si>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</si>
  <si>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</si>
  <si>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</si>
  <si>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</si>
  <si>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</si>
  <si>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</si>
  <si>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</si>
  <si>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</si>
  <si>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</si>
  <si>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</si>
  <si>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</si>
  <si>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</si>
  <si>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</si>
  <si>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</si>
  <si>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</si>
  <si>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</si>
  <si>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</si>
  <si>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</si>
  <si>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</si>
  <si>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</si>
  <si>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</si>
  <si>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</si>
  <si>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</si>
  <si>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</si>
  <si>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</si>
  <si>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</si>
  <si>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</si>
  <si>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</si>
  <si>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</si>
  <si>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</si>
  <si>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</si>
  <si>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</si>
  <si>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</si>
  <si>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</si>
  <si>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</si>
  <si>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</si>
  <si>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</si>
  <si>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</si>
  <si>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</si>
  <si>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</si>
  <si>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</si>
  <si>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</si>
  <si>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</si>
  <si>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</si>
  <si>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</si>
  <si>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</si>
  <si>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</si>
  <si>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</si>
  <si>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</si>
  <si>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</si>
  <si>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</si>
  <si>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</si>
  <si>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</si>
  <si>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</si>
  <si>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</si>
  <si>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</si>
  <si>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</si>
  <si>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</si>
  <si>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</si>
  <si>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</si>
  <si>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</si>
  <si>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</si>
  <si>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</si>
  <si>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</si>
  <si>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</si>
  <si>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</si>
  <si>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</si>
  <si>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</si>
  <si>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</si>
  <si>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</si>
  <si>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</si>
  <si>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</si>
  <si>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</si>
  <si>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</si>
  <si>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</si>
  <si>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</si>
  <si>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</si>
  <si>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</si>
  <si>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</si>
  <si>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</si>
  <si>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</si>
  <si>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</si>
  <si>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</si>
  <si>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</si>
  <si>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</si>
  <si>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</si>
  <si>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</si>
  <si>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</si>
  <si>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</si>
  <si>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</si>
  <si>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</si>
  <si>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</si>
  <si>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</si>
  <si>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</si>
  <si>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</si>
  <si>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</si>
  <si>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</si>
  <si>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</si>
  <si>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</si>
  <si>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</si>
  <si>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</si>
  <si>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</si>
  <si>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</si>
  <si>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</si>
  <si>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</si>
  <si>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</si>
  <si>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</si>
  <si>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</si>
  <si>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</si>
  <si>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</si>
  <si>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</si>
  <si>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</si>
  <si>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</si>
  <si>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</si>
  <si>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</si>
  <si>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</si>
  <si>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</si>
  <si>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</si>
  <si>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</si>
  <si>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</si>
  <si>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</si>
  <si>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</si>
  <si>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</si>
  <si>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</si>
  <si>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</si>
  <si>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</si>
  <si>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</si>
  <si>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</si>
  <si>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</si>
  <si>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</si>
  <si>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</si>
  <si>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</si>
  <si>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</si>
  <si>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</si>
  <si>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</si>
  <si>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</si>
  <si>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</si>
  <si>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</si>
  <si>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</si>
  <si>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</si>
  <si>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</si>
  <si>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</si>
  <si>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</si>
  <si>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</si>
  <si>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</si>
  <si>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</si>
  <si>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</si>
  <si>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</si>
  <si>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</si>
  <si>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</si>
  <si>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</si>
  <si>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</si>
  <si>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</si>
  <si>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</si>
  <si>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</si>
  <si>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</si>
  <si>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</si>
  <si>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</si>
  <si>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</si>
  <si>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</si>
  <si>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</si>
  <si>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</si>
  <si>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</si>
  <si>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</si>
  <si>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</si>
  <si>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</si>
  <si>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</si>
  <si>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</si>
  <si>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</si>
  <si>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</si>
  <si>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</si>
  <si>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</si>
  <si>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</si>
  <si>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</si>
  <si>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</si>
  <si>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</si>
  <si>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</si>
  <si>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</si>
  <si>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</si>
  <si>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</si>
  <si>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</si>
  <si>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</si>
  <si>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</si>
  <si>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</si>
  <si>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</si>
  <si>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</si>
  <si>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</si>
  <si>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</si>
  <si>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</si>
  <si>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</si>
  <si>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</si>
  <si>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</si>
  <si>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</si>
  <si>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</si>
  <si>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</si>
  <si>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</si>
  <si>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</si>
  <si>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</si>
  <si>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</si>
  <si>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</si>
  <si>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</si>
  <si>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</si>
  <si>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</si>
  <si>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</si>
  <si>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</si>
  <si>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</si>
  <si>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</si>
  <si>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</si>
  <si>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</si>
  <si>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</si>
  <si>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</si>
  <si>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</si>
  <si>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</si>
  <si>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</si>
  <si>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</si>
  <si>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</si>
  <si>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</si>
  <si>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</si>
  <si>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</si>
  <si>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</si>
  <si>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</si>
  <si>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</si>
  <si>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</si>
  <si>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</si>
  <si>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</si>
  <si>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</si>
  <si>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</si>
  <si>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</si>
  <si>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</si>
  <si>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</si>
  <si>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</si>
  <si>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</si>
  <si>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</si>
  <si>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</si>
  <si>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</si>
  <si>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</si>
  <si>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</si>
  <si>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</si>
  <si>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</si>
  <si>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</si>
  <si>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</si>
  <si>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</si>
  <si>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</si>
  <si>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</si>
  <si>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</si>
  <si>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</si>
  <si>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</si>
  <si>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</si>
  <si>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</si>
  <si>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</si>
  <si>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</si>
  <si>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</si>
  <si>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</si>
  <si>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</si>
  <si>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</si>
  <si>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</si>
  <si>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</si>
  <si>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</si>
  <si>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</si>
  <si>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</si>
  <si>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</si>
  <si>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</si>
  <si>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</si>
  <si>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</si>
  <si>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</si>
  <si>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</si>
  <si>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</si>
  <si>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</si>
  <si>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</si>
  <si>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</si>
  <si>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</si>
  <si>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</si>
  <si>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</si>
  <si>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</si>
  <si>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</si>
  <si>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</si>
  <si>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</si>
  <si>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</si>
  <si>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</si>
  <si>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</si>
  <si>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</si>
  <si>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</si>
  <si>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</si>
  <si>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</si>
  <si>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</si>
  <si>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</si>
  <si>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</si>
  <si>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</si>
  <si>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</si>
  <si>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</si>
  <si>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</si>
  <si>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</si>
  <si>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</si>
  <si>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</si>
  <si>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</si>
  <si>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</si>
  <si>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</si>
  <si>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</si>
  <si>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</si>
  <si>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</si>
  <si>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</si>
  <si>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</si>
  <si>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</si>
  <si>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</si>
  <si>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</si>
  <si>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</si>
  <si>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</si>
  <si>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</si>
  <si>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</si>
  <si>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</si>
  <si>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</si>
  <si>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</si>
  <si>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</si>
  <si>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</si>
  <si>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</si>
  <si>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</si>
  <si>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</si>
  <si>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</si>
  <si>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</si>
  <si>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</si>
  <si>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</si>
  <si>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</si>
  <si>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</si>
  <si>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</si>
  <si>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</si>
  <si>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</si>
  <si>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</si>
  <si>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</si>
  <si>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</si>
  <si>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</si>
  <si>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</si>
  <si>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</si>
  <si>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</si>
  <si>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</si>
  <si>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</si>
  <si>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</si>
  <si>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</si>
  <si>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</si>
  <si>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</si>
  <si>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</si>
  <si>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</si>
  <si>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</si>
  <si>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</si>
  <si>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</si>
  <si>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</si>
  <si>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</si>
  <si>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</si>
  <si>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</si>
  <si>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</si>
  <si>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</si>
  <si>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</si>
  <si>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</si>
  <si>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</si>
  <si>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</si>
  <si>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</si>
  <si>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</si>
  <si>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</si>
  <si>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</si>
  <si>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</si>
  <si>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</si>
  <si>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</si>
  <si>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</si>
  <si>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</si>
  <si>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</si>
  <si>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</si>
  <si>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</si>
  <si>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</si>
  <si>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</si>
  <si>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</si>
  <si>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</si>
  <si>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</si>
  <si>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</si>
  <si>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</si>
  <si>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</si>
  <si>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</si>
  <si>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</si>
  <si>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</si>
  <si>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</si>
  <si>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</si>
  <si>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</si>
  <si>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</si>
  <si>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</si>
  <si>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</si>
  <si>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</si>
  <si>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</si>
  <si>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</si>
  <si>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</si>
  <si>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</si>
  <si>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</si>
  <si>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</si>
  <si>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</si>
  <si>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</si>
  <si>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</si>
  <si>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</si>
  <si>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</si>
  <si>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</si>
  <si>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</si>
  <si>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</si>
  <si>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</si>
  <si>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</si>
  <si>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</si>
  <si>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</si>
  <si>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</si>
  <si>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</si>
  <si>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</si>
  <si>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</si>
  <si>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</si>
  <si>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</si>
  <si>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</si>
  <si>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</si>
  <si>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</si>
  <si>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</si>
  <si>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</si>
  <si>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</si>
  <si>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</si>
  <si>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</si>
  <si>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</si>
  <si>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</si>
  <si>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</si>
  <si>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</si>
  <si>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</si>
  <si>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</si>
  <si>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</si>
  <si>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</si>
  <si>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</si>
  <si>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</si>
  <si>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</si>
  <si>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</si>
  <si>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</si>
  <si>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</si>
  <si>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</si>
  <si>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</si>
  <si>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</si>
  <si>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</si>
  <si>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</si>
  <si>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</si>
  <si>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</si>
  <si>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</si>
  <si>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</si>
  <si>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</si>
  <si>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</si>
  <si>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</si>
  <si>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</si>
  <si>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</si>
  <si>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</si>
  <si>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</si>
  <si>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</si>
  <si>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</si>
  <si>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</si>
  <si>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</si>
  <si>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</si>
  <si>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</si>
  <si>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</si>
  <si>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</si>
  <si>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</si>
  <si>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</si>
  <si>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</si>
  <si>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</si>
  <si>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</si>
  <si>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</si>
  <si>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</si>
  <si>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</si>
  <si>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</si>
  <si>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</si>
  <si>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</si>
  <si>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</si>
  <si>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</si>
  <si>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</si>
  <si>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</si>
  <si>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</si>
  <si>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</si>
  <si>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</si>
  <si>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</si>
  <si>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</si>
  <si>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</si>
  <si>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</si>
  <si>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</si>
  <si>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</si>
  <si>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</si>
  <si>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</si>
  <si>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</si>
  <si>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</si>
  <si>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</si>
  <si>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</si>
  <si>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</si>
  <si>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</si>
  <si>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</si>
  <si>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</si>
  <si>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</si>
  <si>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</si>
  <si>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</si>
  <si>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</si>
  <si>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</si>
  <si>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</si>
  <si>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</si>
  <si>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</si>
  <si>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</si>
  <si>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</si>
  <si>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</si>
  <si>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</si>
  <si>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</si>
  <si>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</si>
  <si>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</si>
  <si>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</si>
  <si>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</si>
  <si>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</si>
  <si>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</si>
  <si>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</si>
  <si>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</si>
  <si>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</si>
  <si>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</si>
  <si>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</si>
  <si>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</si>
  <si>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</si>
  <si>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</si>
  <si>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</si>
  <si>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</si>
  <si>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</si>
  <si>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</si>
  <si>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</si>
  <si>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</si>
  <si>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</si>
  <si>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</si>
  <si>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</si>
  <si>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</si>
  <si>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</si>
  <si>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</si>
  <si>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</si>
  <si>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</si>
  <si>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</si>
  <si>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</si>
  <si>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</si>
  <si>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</si>
  <si>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</si>
  <si>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</si>
  <si>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</si>
  <si>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</si>
  <si>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</si>
  <si>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</si>
  <si>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</si>
  <si>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</si>
  <si>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</si>
  <si>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</si>
  <si>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</si>
  <si>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</si>
  <si>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</si>
  <si>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</si>
  <si>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</si>
  <si>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</si>
  <si>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</si>
  <si>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</si>
  <si>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</si>
  <si>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</si>
  <si>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</si>
  <si>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</si>
  <si>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</si>
  <si>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</si>
  <si>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</si>
  <si>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</si>
  <si>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</si>
  <si>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</si>
  <si>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</si>
  <si>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</si>
  <si>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</si>
  <si>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</si>
  <si>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</si>
  <si>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</si>
  <si>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</si>
  <si>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</si>
  <si>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</si>
  <si>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</si>
  <si>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</si>
  <si>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</si>
  <si>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</si>
  <si>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</si>
  <si>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</si>
  <si>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</si>
  <si>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</si>
  <si>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</si>
  <si>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</si>
  <si>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</si>
  <si>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</si>
  <si>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</si>
  <si>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</si>
  <si>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</si>
  <si>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</si>
  <si>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</si>
  <si>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</si>
  <si>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</si>
  <si>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</si>
  <si>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</si>
  <si>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</si>
  <si>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</si>
  <si>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</si>
  <si>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</si>
  <si>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</si>
  <si>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</si>
  <si>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</si>
  <si>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</si>
  <si>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</si>
  <si>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</si>
  <si>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</si>
  <si>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</si>
  <si>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</si>
  <si>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</si>
  <si>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</si>
  <si>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</si>
  <si>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</si>
  <si>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</si>
  <si>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</si>
  <si>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</si>
  <si>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</si>
  <si>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</si>
  <si>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</si>
  <si>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</si>
  <si>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</si>
  <si>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</si>
  <si>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</si>
  <si>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</si>
  <si>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</si>
  <si>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</si>
  <si>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</si>
  <si>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</si>
  <si>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</si>
  <si>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</si>
  <si>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</si>
  <si>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</si>
  <si>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</si>
  <si>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</si>
  <si>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</si>
  <si>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</si>
  <si>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</si>
  <si>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</si>
  <si>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</si>
  <si>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</si>
  <si>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</si>
  <si>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</si>
  <si>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</si>
  <si>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</si>
  <si>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</si>
  <si>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</si>
  <si>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</si>
  <si>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</si>
  <si>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</si>
  <si>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</si>
  <si>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</si>
  <si>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</si>
  <si>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</si>
  <si>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</si>
  <si>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</si>
  <si>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</si>
  <si>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</si>
  <si>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</si>
  <si>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</si>
  <si>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</si>
  <si>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</si>
  <si>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</si>
  <si>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</si>
  <si>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</si>
  <si>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</si>
  <si>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</si>
  <si>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</si>
  <si>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</si>
  <si>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</si>
  <si>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</si>
  <si>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</si>
  <si>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</si>
  <si>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</si>
  <si>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</si>
  <si>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</si>
  <si>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</si>
  <si>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</si>
  <si>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</si>
  <si>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</si>
  <si>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</si>
  <si>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</si>
  <si>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</si>
  <si>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</si>
  <si>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</si>
  <si>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</si>
  <si>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</si>
  <si>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</si>
  <si>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</si>
  <si>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</si>
  <si>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</si>
  <si>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</si>
  <si>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</si>
  <si>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</si>
  <si>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</si>
  <si>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</si>
  <si>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</si>
  <si>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</si>
  <si>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</si>
  <si>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</si>
  <si>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</si>
  <si>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</si>
  <si>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</si>
  <si>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</si>
  <si>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</si>
  <si>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</si>
  <si>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</si>
  <si>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</si>
  <si>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</si>
  <si>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</si>
  <si>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</si>
  <si>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</si>
  <si>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</si>
  <si>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</si>
  <si>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</si>
  <si>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</si>
  <si>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</si>
  <si>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</si>
  <si>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</si>
  <si>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</si>
  <si>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</si>
  <si>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</si>
  <si>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</si>
  <si>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</si>
  <si>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</si>
  <si>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</si>
  <si>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</si>
  <si>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</si>
  <si>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</si>
  <si>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</si>
  <si>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</si>
  <si>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</si>
  <si>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</si>
  <si>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</si>
  <si>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</si>
  <si>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</si>
  <si>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</si>
  <si>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</si>
  <si>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</si>
  <si>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</si>
  <si>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</si>
  <si>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</si>
  <si>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</si>
  <si>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</si>
  <si>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</si>
  <si>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</si>
  <si>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</si>
  <si>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</si>
  <si>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</si>
  <si>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</si>
  <si>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</si>
  <si>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</si>
  <si>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</si>
  <si>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</si>
  <si>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</si>
  <si>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</si>
  <si>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</si>
  <si>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</si>
  <si>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</si>
  <si>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</si>
  <si>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</si>
  <si>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</si>
  <si>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</si>
  <si>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</si>
  <si>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</si>
  <si>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</si>
  <si>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</si>
  <si>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</si>
  <si>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</si>
  <si>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</si>
  <si>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</si>
  <si>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</si>
  <si>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</si>
  <si>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</si>
  <si>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</si>
  <si>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</si>
  <si>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</si>
  <si>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</si>
  <si>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</si>
  <si>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</si>
  <si>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</si>
  <si>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</si>
  <si>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</si>
  <si>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</si>
  <si>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</si>
  <si>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</si>
  <si>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</si>
  <si>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</si>
  <si>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</si>
  <si>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</si>
  <si>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</si>
  <si>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</si>
  <si>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</si>
  <si>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</si>
  <si>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</si>
  <si>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</si>
  <si>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</si>
  <si>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</si>
  <si>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</si>
  <si>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</si>
  <si>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</si>
  <si>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</si>
  <si>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</si>
  <si>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</si>
  <si>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</si>
  <si>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</si>
  <si>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</si>
  <si>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</si>
  <si>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</si>
  <si>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</si>
  <si>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</si>
  <si>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</si>
  <si>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</si>
  <si>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</si>
  <si>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</si>
  <si>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</si>
  <si>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</si>
  <si>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</si>
  <si>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</si>
  <si>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</si>
  <si>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</si>
  <si>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</si>
  <si>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</si>
  <si>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</si>
  <si>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</si>
  <si>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</si>
  <si>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</si>
  <si>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</si>
  <si>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</si>
  <si>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</si>
  <si>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</si>
  <si>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</si>
  <si>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</si>
  <si>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</si>
  <si>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</si>
  <si>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</si>
  <si>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</si>
  <si>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</si>
  <si>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</si>
  <si>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</si>
  <si>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</si>
  <si>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</si>
  <si>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</si>
  <si>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</si>
  <si>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</si>
  <si>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</si>
  <si>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</si>
  <si>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</si>
  <si>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</si>
  <si>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</si>
  <si>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</si>
  <si>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</si>
  <si>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</si>
  <si>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</si>
  <si>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</si>
  <si>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</si>
  <si>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</si>
  <si>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</si>
  <si>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</si>
  <si>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</si>
  <si>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</si>
  <si>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</si>
  <si>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</si>
  <si>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</si>
  <si>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</si>
  <si>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</si>
  <si>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</si>
  <si>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</si>
  <si>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</si>
  <si>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</si>
  <si>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</si>
  <si>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</si>
  <si>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</si>
  <si>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</si>
  <si>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</si>
  <si>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</si>
  <si>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</si>
  <si>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</si>
  <si>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</si>
  <si>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</si>
  <si>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</si>
  <si>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</si>
  <si>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</si>
  <si>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</si>
  <si>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</si>
  <si>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</si>
  <si>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</si>
  <si>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</si>
  <si>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</si>
  <si>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</si>
  <si>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</si>
  <si>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</si>
  <si>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</si>
  <si>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</si>
  <si>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</si>
  <si>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</si>
  <si>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</si>
  <si>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</si>
  <si>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</si>
  <si>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</si>
  <si>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</si>
  <si>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</si>
  <si>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</si>
  <si>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</si>
  <si>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</si>
  <si>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</si>
  <si>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</si>
  <si>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</si>
  <si>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</si>
  <si>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</si>
  <si>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</si>
  <si>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</si>
  <si>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</si>
  <si>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</si>
  <si>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</si>
  <si>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</si>
  <si>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</si>
  <si>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</si>
  <si>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</si>
  <si>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</si>
  <si>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</si>
  <si>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</si>
  <si>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</si>
  <si>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</si>
  <si>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</si>
  <si>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</si>
  <si>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</si>
  <si>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</si>
  <si>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</si>
  <si>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</si>
  <si>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</si>
  <si>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</si>
  <si>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</si>
  <si>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</si>
  <si>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</si>
  <si>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</si>
  <si>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</si>
  <si>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</si>
  <si>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</si>
  <si>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</si>
  <si>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</si>
  <si>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</si>
  <si>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</si>
  <si>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</si>
  <si>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</si>
  <si>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</si>
  <si>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</si>
  <si>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</si>
  <si>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</si>
  <si>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</si>
  <si>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</si>
  <si>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</si>
  <si>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</si>
  <si>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</si>
  <si>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</si>
  <si>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</si>
  <si>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</si>
  <si>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</si>
  <si>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</si>
  <si>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</si>
  <si>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</si>
  <si>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</si>
  <si>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</si>
  <si>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</si>
  <si>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</si>
  <si>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</si>
  <si>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</si>
  <si>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</si>
  <si>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</si>
  <si>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</si>
  <si>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</si>
  <si>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</si>
  <si>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</si>
  <si>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</si>
  <si>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</si>
  <si>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</si>
  <si>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</si>
  <si>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</si>
  <si>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</si>
  <si>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</si>
  <si>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</si>
  <si>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</si>
  <si>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</si>
  <si>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</si>
  <si>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</si>
  <si>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</si>
  <si>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</si>
  <si>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</si>
  <si>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</si>
  <si>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</si>
  <si>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</si>
  <si>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</si>
  <si>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</si>
  <si>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</si>
  <si>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</si>
  <si>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</si>
  <si>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</si>
  <si>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</si>
  <si>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</si>
  <si>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</si>
  <si>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</si>
  <si>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</si>
  <si>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</si>
  <si>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</si>
  <si>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</si>
  <si>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</si>
  <si>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</si>
  <si>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</si>
  <si>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</si>
  <si>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</si>
  <si>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</si>
  <si>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</si>
  <si>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</si>
  <si>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</si>
  <si>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</si>
  <si>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</si>
  <si>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</si>
  <si>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</si>
  <si>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</si>
  <si>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</si>
  <si>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</si>
  <si>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</si>
  <si>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</si>
  <si>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</si>
  <si>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</si>
  <si>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</si>
  <si>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</si>
  <si>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</si>
  <si>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</si>
  <si>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</si>
  <si>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</si>
  <si>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</si>
  <si>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</si>
  <si>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</si>
  <si>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</si>
  <si>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</si>
  <si>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</si>
  <si>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</si>
  <si>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</si>
  <si>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</si>
  <si>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</si>
  <si>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</si>
  <si>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</si>
  <si>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</si>
  <si>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</si>
  <si>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</si>
  <si>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</si>
  <si>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</si>
  <si>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</si>
  <si>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</si>
  <si>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</si>
  <si>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</si>
  <si>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</si>
  <si>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</si>
  <si>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</si>
  <si>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</si>
  <si>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</si>
  <si>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</si>
  <si>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</si>
  <si>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</si>
  <si>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</si>
  <si>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</si>
  <si>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</si>
  <si>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</si>
  <si>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</si>
  <si>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</si>
  <si>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</si>
  <si>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</si>
  <si>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</si>
  <si>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</si>
  <si>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</si>
  <si>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</si>
  <si>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</si>
  <si>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</si>
  <si>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</si>
  <si>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</si>
  <si>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</si>
  <si>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</si>
  <si>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</si>
  <si>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</si>
  <si>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</si>
  <si>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</si>
  <si>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</si>
  <si>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</si>
  <si>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</si>
  <si>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</si>
  <si>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</si>
  <si>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</si>
  <si>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</si>
  <si>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</si>
  <si>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</si>
  <si>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</si>
  <si>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</si>
  <si>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</si>
  <si>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</si>
  <si>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</si>
  <si>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</si>
  <si>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</si>
  <si>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</si>
  <si>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</si>
  <si>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</si>
  <si>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</si>
  <si>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</si>
  <si>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</si>
  <si>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</si>
  <si>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</si>
  <si>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</si>
  <si>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</si>
  <si>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</si>
  <si>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</si>
  <si>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</si>
  <si>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</si>
  <si>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</si>
  <si>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</si>
  <si>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</si>
  <si>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</si>
  <si>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</si>
  <si>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</si>
  <si>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</si>
  <si>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</si>
  <si>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</si>
  <si>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</si>
  <si>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</si>
  <si>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</si>
  <si>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</si>
  <si>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</si>
  <si>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</si>
  <si>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</si>
  <si>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</si>
  <si>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</si>
  <si>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</si>
  <si>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</si>
  <si>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</si>
  <si>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</si>
  <si>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</si>
  <si>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</si>
  <si>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</si>
  <si>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</si>
  <si>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</si>
  <si>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</si>
  <si>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</si>
  <si>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</si>
  <si>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</si>
  <si>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</si>
  <si>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</si>
  <si>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</si>
  <si>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</si>
  <si>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</si>
  <si>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</si>
  <si>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</si>
  <si>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</si>
  <si>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</si>
  <si>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</si>
  <si>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</si>
  <si>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</si>
  <si>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</si>
  <si>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</si>
  <si>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</si>
  <si>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</si>
  <si>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</si>
  <si>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</si>
  <si>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</si>
  <si>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</si>
  <si>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</si>
  <si>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</si>
  <si>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</si>
  <si>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</si>
  <si>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</si>
  <si>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</si>
  <si>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</si>
  <si>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</si>
  <si>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</si>
  <si>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</si>
  <si>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</si>
  <si>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</si>
  <si>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</si>
  <si>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</si>
  <si>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</si>
  <si>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</si>
  <si>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</si>
  <si>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</si>
  <si>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</si>
  <si>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</si>
  <si>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</si>
  <si>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</si>
  <si>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</si>
  <si>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</si>
  <si>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</si>
  <si>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</si>
  <si>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</si>
  <si>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</si>
  <si>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</si>
  <si>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</si>
  <si>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</si>
  <si>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</si>
  <si>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</si>
  <si>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</si>
  <si>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</si>
  <si>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</si>
  <si>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</si>
  <si>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</si>
  <si>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</si>
  <si>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</si>
  <si>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</si>
  <si>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</si>
  <si>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</si>
  <si>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</si>
  <si>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</si>
  <si>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</si>
  <si>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</si>
  <si>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</si>
  <si>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</si>
  <si>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</si>
  <si>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</si>
  <si>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</si>
  <si>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</si>
  <si>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</si>
  <si>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</si>
  <si>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</si>
  <si>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</si>
  <si>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</si>
  <si>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</si>
  <si>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</si>
  <si>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</si>
  <si>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</si>
  <si>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</si>
  <si>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</si>
  <si>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</si>
  <si>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</si>
  <si>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</si>
  <si>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</si>
  <si>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</si>
  <si>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</si>
  <si>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</si>
  <si>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</si>
  <si>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</si>
  <si>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</si>
  <si>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</si>
  <si>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</si>
  <si>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</si>
  <si>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</si>
  <si>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</si>
  <si>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</si>
  <si>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</si>
  <si>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</si>
  <si>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</si>
  <si>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</si>
  <si>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</si>
  <si>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</si>
  <si>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</si>
  <si>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</si>
  <si>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</si>
  <si>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</si>
  <si>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</si>
  <si>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</si>
  <si>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</si>
  <si>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</si>
  <si>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</si>
  <si>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</si>
  <si>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</si>
  <si>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</si>
  <si>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</si>
  <si>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</si>
  <si>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</si>
  <si>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</si>
  <si>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</si>
  <si>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</si>
  <si>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</si>
  <si>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</si>
  <si>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</si>
  <si>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</si>
  <si>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</si>
  <si>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</si>
  <si>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</si>
  <si>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</si>
  <si>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</si>
  <si>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</si>
  <si>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</si>
  <si>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</si>
  <si>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</si>
  <si>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</si>
  <si>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</si>
  <si>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</si>
  <si>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</si>
  <si>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</si>
  <si>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</si>
  <si>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</si>
  <si>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</si>
  <si>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</si>
  <si>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</si>
  <si>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</si>
  <si>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</si>
  <si>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</si>
  <si>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</si>
  <si>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</si>
  <si>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</si>
  <si>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</si>
  <si>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</si>
  <si>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</si>
  <si>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</si>
  <si>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</si>
  <si>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</si>
  <si>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</si>
  <si>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</si>
  <si>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</si>
  <si>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</si>
  <si>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</si>
  <si>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</si>
  <si>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</si>
  <si>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</si>
  <si>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</si>
  <si>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</si>
  <si>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</si>
  <si>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</si>
  <si>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</si>
  <si>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</si>
  <si>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</si>
  <si>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</si>
  <si>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</si>
  <si>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</si>
  <si>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</si>
  <si>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</si>
  <si>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</si>
  <si>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</si>
  <si>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</si>
  <si>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</si>
  <si>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</si>
  <si>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</si>
  <si>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</si>
  <si>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</si>
  <si>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</si>
  <si>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</si>
  <si>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</si>
  <si>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</si>
  <si>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</si>
  <si>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</si>
  <si>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</si>
  <si>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</si>
  <si>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</si>
  <si>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</si>
  <si>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</si>
  <si>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</si>
  <si>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</si>
  <si>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</si>
  <si>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</si>
  <si>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</si>
  <si>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</si>
  <si>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</si>
  <si>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</si>
  <si>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</si>
  <si>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</si>
  <si>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</si>
  <si>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</si>
  <si>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</si>
  <si>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</si>
  <si>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</si>
  <si>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</si>
  <si>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</si>
  <si>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</si>
  <si>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</si>
  <si>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</si>
  <si>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</si>
  <si>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</si>
  <si>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</si>
  <si>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</si>
  <si>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</si>
  <si>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</si>
  <si>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</si>
  <si>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</si>
  <si>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</si>
  <si>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</si>
  <si>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</si>
  <si>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</si>
  <si>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</si>
  <si>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</si>
  <si>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</si>
  <si>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</si>
  <si>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</si>
  <si>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</si>
  <si>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</si>
  <si>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</si>
  <si>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</si>
  <si>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</si>
  <si>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</si>
  <si>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</si>
  <si>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</si>
  <si>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</si>
  <si>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</si>
  <si>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</si>
  <si>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</si>
  <si>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</si>
  <si>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</si>
  <si>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</si>
  <si>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</si>
  <si>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</si>
  <si>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</si>
  <si>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</si>
  <si>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</si>
  <si>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</si>
  <si>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</si>
  <si>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</si>
  <si>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</si>
  <si>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</si>
  <si>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</si>
  <si>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</si>
  <si>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</si>
  <si>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</si>
  <si>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</si>
  <si>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</si>
  <si>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</si>
  <si>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</si>
  <si>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</si>
  <si>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</si>
  <si>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</si>
  <si>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</si>
  <si>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</si>
  <si>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</si>
  <si>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</si>
  <si>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</si>
  <si>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</si>
  <si>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</si>
  <si>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</si>
  <si>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</si>
  <si>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</si>
  <si>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</si>
  <si>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</si>
  <si>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</si>
  <si>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</si>
  <si>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</si>
  <si>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</si>
  <si>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</si>
  <si>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</si>
  <si>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</si>
  <si>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</si>
  <si>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</si>
  <si>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</si>
  <si>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</si>
  <si>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</si>
  <si>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</si>
  <si>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</si>
  <si>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</si>
  <si>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</si>
  <si>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</si>
  <si>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</si>
  <si>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</si>
  <si>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</si>
  <si>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</si>
  <si>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</si>
  <si>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</si>
  <si>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</si>
  <si>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</si>
  <si>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</si>
  <si>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</si>
  <si>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</si>
  <si>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</si>
  <si>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</si>
  <si>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</si>
  <si>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</si>
  <si>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</si>
  <si>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</si>
  <si>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</si>
  <si>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</si>
  <si>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</si>
  <si>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</si>
  <si>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</si>
  <si>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</si>
  <si>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</si>
  <si>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</si>
  <si>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</si>
  <si>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</si>
  <si>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</si>
  <si>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</si>
  <si>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</si>
  <si>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</si>
  <si>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</si>
  <si>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</si>
  <si>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</si>
  <si>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</si>
  <si>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</si>
  <si>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</si>
  <si>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</si>
  <si>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</si>
  <si>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</si>
  <si>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</si>
  <si>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</si>
  <si>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</si>
  <si>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</si>
  <si>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</si>
  <si>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</si>
  <si>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</si>
  <si>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</si>
  <si>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</si>
  <si>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</si>
  <si>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</si>
  <si>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</si>
  <si>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</si>
  <si>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</si>
  <si>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</si>
  <si>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</si>
  <si>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</si>
  <si>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</si>
  <si>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</si>
  <si>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</si>
  <si>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</si>
  <si>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</si>
  <si>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</si>
  <si>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</si>
  <si>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</si>
  <si>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</si>
  <si>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</si>
  <si>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</si>
  <si>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</si>
  <si>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</si>
  <si>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</si>
  <si>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</si>
  <si>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</si>
  <si>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</si>
  <si>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</si>
  <si>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</si>
  <si>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</si>
  <si>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</si>
  <si>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</si>
  <si>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</si>
  <si>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</si>
  <si>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</si>
  <si>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</si>
  <si>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</si>
  <si>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</si>
  <si>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</si>
  <si>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</si>
  <si>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</si>
  <si>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</si>
  <si>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</si>
  <si>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</si>
  <si>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</si>
  <si>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</si>
  <si>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</si>
  <si>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</si>
  <si>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</si>
  <si>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</si>
  <si>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</si>
  <si>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</si>
  <si>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</si>
  <si>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</si>
  <si>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</si>
  <si>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</si>
  <si>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</si>
  <si>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</si>
  <si>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</si>
  <si>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</si>
  <si>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</si>
  <si>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</si>
  <si>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</si>
  <si>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</si>
  <si>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</si>
  <si>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</si>
  <si>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</si>
  <si>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</si>
  <si>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</si>
  <si>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</si>
  <si>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</si>
  <si>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</si>
  <si>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</si>
  <si>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</si>
  <si>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</si>
  <si>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</si>
  <si>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</si>
  <si>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</si>
  <si>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</si>
  <si>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</si>
  <si>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</si>
  <si>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</si>
  <si>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</si>
  <si>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</si>
  <si>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</si>
  <si>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</si>
  <si>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</si>
  <si>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</si>
  <si>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</si>
  <si>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</si>
  <si>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</si>
  <si>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</si>
  <si>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</si>
  <si>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</si>
  <si>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</si>
  <si>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</si>
  <si>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</si>
  <si>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</si>
  <si>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</si>
  <si>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</si>
  <si>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</si>
  <si>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</si>
  <si>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</si>
  <si>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</si>
  <si>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</si>
  <si>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</si>
  <si>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</si>
  <si>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</si>
  <si>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</si>
  <si>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</si>
  <si>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</si>
  <si>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</si>
  <si>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</si>
  <si>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</si>
  <si>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</si>
  <si>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</si>
  <si>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</si>
  <si>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</si>
  <si>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</si>
  <si>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</si>
  <si>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</si>
  <si>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</si>
  <si>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</si>
  <si>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</si>
  <si>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</si>
  <si>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</si>
  <si>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</si>
  <si>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</si>
  <si>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</si>
  <si>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</si>
  <si>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</si>
  <si>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</si>
  <si>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</si>
  <si>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</si>
  <si>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</si>
  <si>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</si>
  <si>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</si>
  <si>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</si>
  <si>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</si>
  <si>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</si>
  <si>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</si>
  <si>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</si>
  <si>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</si>
  <si>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</si>
  <si>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</si>
  <si>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</si>
  <si>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</si>
  <si>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</si>
  <si>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</si>
  <si>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</si>
  <si>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</si>
  <si>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</si>
  <si>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</si>
  <si>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</si>
  <si>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</si>
  <si>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</si>
  <si>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</si>
  <si>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</si>
  <si>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</si>
  <si>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</si>
  <si>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</si>
  <si>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</si>
  <si>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</si>
  <si>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</si>
  <si>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</si>
  <si>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</si>
  <si>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</si>
  <si>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</si>
  <si>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</si>
  <si>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</si>
  <si>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</si>
  <si>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</si>
  <si>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</si>
  <si>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</si>
  <si>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</si>
  <si>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</si>
  <si>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</si>
  <si>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</si>
  <si>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</si>
  <si>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</si>
  <si>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</si>
  <si>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</si>
  <si>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</si>
  <si>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</si>
  <si>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</si>
  <si>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</si>
  <si>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</si>
  <si>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</si>
  <si>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</si>
  <si>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</si>
  <si>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</si>
  <si>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</si>
  <si>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</si>
  <si>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</si>
  <si>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</si>
  <si>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</si>
  <si>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</si>
  <si>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</si>
  <si>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</si>
  <si>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</si>
  <si>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</si>
  <si>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</si>
  <si>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</si>
  <si>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</si>
  <si>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</si>
  <si>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</si>
  <si>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</si>
  <si>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</si>
  <si>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</si>
  <si>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</si>
  <si>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</si>
  <si>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</si>
  <si>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</si>
  <si>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</si>
  <si>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</si>
  <si>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</si>
  <si>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</si>
  <si>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</si>
  <si>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</si>
  <si>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</si>
  <si>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</si>
  <si>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</si>
  <si>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</si>
  <si>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</si>
  <si>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</si>
  <si>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</si>
  <si>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</si>
  <si>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</si>
  <si>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</si>
  <si>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</si>
  <si>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</si>
  <si>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</si>
  <si>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</si>
  <si>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</si>
  <si>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</si>
  <si>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</si>
  <si>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</si>
  <si>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</si>
  <si>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</si>
  <si>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</si>
  <si>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</si>
  <si>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</si>
  <si>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</si>
  <si>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</si>
  <si>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</si>
  <si>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</si>
  <si>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</si>
  <si>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</si>
  <si>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</si>
  <si>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</si>
  <si>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</si>
  <si>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</si>
  <si>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</si>
  <si>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</si>
  <si>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</si>
  <si>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</si>
  <si>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</si>
  <si>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</si>
  <si>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</si>
  <si>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</si>
  <si>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</si>
  <si>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</si>
  <si>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</si>
  <si>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</si>
  <si>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</si>
  <si>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</si>
  <si>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</si>
  <si>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</si>
  <si>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</si>
  <si>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</si>
  <si>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</si>
  <si>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</si>
  <si>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</si>
  <si>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</si>
  <si>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</si>
  <si>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</si>
  <si>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</si>
  <si>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</si>
  <si>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</si>
  <si>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</si>
  <si>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</si>
  <si>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</si>
  <si>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</si>
  <si>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</si>
  <si>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</si>
  <si>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</si>
  <si>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</si>
  <si>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</si>
  <si>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</si>
  <si>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</si>
  <si>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</si>
  <si>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</si>
  <si>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</si>
  <si>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</si>
  <si>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</si>
  <si>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</si>
  <si>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</si>
  <si>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</si>
  <si>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</si>
  <si>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</si>
  <si>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</si>
  <si>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</si>
  <si>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</si>
  <si>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</si>
  <si>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</si>
  <si>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</si>
  <si>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</si>
  <si>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</si>
  <si>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</si>
  <si>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</si>
  <si>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</si>
  <si>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</si>
  <si>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</si>
  <si>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</si>
  <si>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</si>
  <si>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</si>
  <si>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</si>
  <si>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</si>
  <si>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</si>
  <si>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</si>
  <si>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</si>
  <si>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</si>
  <si>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</si>
  <si>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</si>
  <si>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</si>
  <si>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</si>
  <si>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</si>
  <si>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</si>
  <si>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</si>
  <si>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</si>
  <si>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</si>
  <si>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</si>
  <si>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</si>
  <si>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</si>
  <si>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</si>
  <si>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</si>
  <si>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</si>
  <si>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</si>
  <si>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</si>
  <si>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</si>
  <si>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</si>
  <si>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</si>
  <si>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</si>
  <si>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</si>
  <si>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</si>
  <si>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</si>
  <si>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</si>
  <si>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</si>
  <si>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</si>
  <si>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</si>
  <si>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</si>
  <si>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</si>
  <si>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</si>
  <si>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</si>
  <si>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</si>
  <si>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</si>
  <si>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</si>
  <si>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</si>
  <si>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</si>
  <si>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</si>
  <si>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</si>
  <si>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</si>
  <si>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</si>
  <si>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</si>
  <si>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</si>
  <si>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</si>
  <si>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</si>
  <si>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</si>
  <si>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</si>
  <si>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</si>
  <si>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</si>
  <si>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</si>
  <si>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</si>
  <si>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</si>
  <si>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</si>
  <si>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</si>
  <si>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</si>
  <si>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</si>
  <si>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</si>
  <si>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</si>
  <si>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</si>
  <si>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</si>
  <si>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</si>
  <si>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</si>
  <si>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</si>
  <si>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</si>
  <si>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</si>
  <si>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</si>
  <si>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</si>
  <si>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</si>
  <si>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</si>
  <si>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</si>
  <si>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</si>
  <si>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</si>
  <si>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</si>
  <si>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</si>
  <si>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</si>
  <si>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</si>
  <si>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</si>
  <si>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</si>
  <si>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</si>
  <si>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</si>
  <si>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</si>
  <si>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</si>
  <si>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</si>
  <si>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</si>
  <si>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</si>
  <si>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</si>
  <si>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</si>
  <si>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</si>
  <si>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</si>
  <si>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</si>
  <si>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</si>
  <si>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</si>
  <si>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</si>
  <si>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</si>
  <si>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</si>
  <si>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</si>
  <si>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</si>
  <si>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</si>
  <si>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</si>
  <si>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</si>
  <si>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</si>
  <si>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</si>
  <si>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</si>
  <si>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</si>
  <si>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</si>
  <si>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</si>
  <si>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</si>
  <si>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</si>
  <si>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</si>
  <si>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</si>
  <si>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</si>
  <si>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</si>
  <si>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</si>
  <si>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</si>
  <si>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</si>
  <si>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</si>
  <si>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</si>
  <si>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</si>
  <si>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</si>
  <si>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</si>
  <si>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</si>
  <si>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</si>
  <si>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</si>
  <si>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</si>
  <si>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</si>
  <si>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</si>
  <si>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</si>
  <si>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</si>
  <si>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</si>
  <si>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</si>
  <si>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</si>
  <si>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</si>
  <si>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</si>
  <si>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</si>
  <si>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</si>
  <si>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</si>
  <si>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</si>
  <si>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</si>
  <si>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</si>
  <si>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</si>
  <si>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</si>
  <si>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</si>
  <si>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</si>
  <si>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</si>
  <si>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</si>
  <si>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</si>
  <si>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</si>
  <si>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</si>
  <si>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</si>
  <si>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</si>
  <si>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</si>
  <si>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</si>
  <si>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</si>
  <si>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</si>
  <si>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</si>
  <si>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</si>
  <si>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</si>
  <si>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</si>
  <si>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</si>
  <si>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</si>
  <si>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</si>
  <si>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</si>
  <si>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</si>
  <si>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</si>
  <si>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</si>
  <si>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</si>
  <si>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</si>
  <si>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</si>
  <si>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</si>
  <si>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</si>
  <si>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</si>
  <si>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</si>
  <si>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</si>
  <si>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</si>
  <si>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</si>
  <si>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</si>
  <si>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</si>
  <si>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</si>
  <si>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</si>
  <si>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</si>
  <si>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</si>
  <si>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</si>
  <si>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</si>
  <si>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</si>
  <si>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</si>
  <si>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</si>
  <si>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</si>
  <si>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</si>
  <si>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</si>
  <si>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</si>
  <si>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</si>
  <si>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</si>
  <si>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</si>
  <si>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</si>
  <si>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</si>
  <si>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</si>
  <si>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</si>
  <si>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</si>
  <si>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</si>
  <si>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</si>
  <si>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</si>
  <si>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</si>
  <si>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</si>
  <si>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</si>
  <si>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</si>
  <si>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</si>
  <si>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</si>
  <si>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</si>
  <si>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</si>
  <si>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</si>
  <si>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</si>
  <si>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</si>
  <si>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</si>
  <si>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</si>
  <si>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</si>
  <si>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</si>
  <si>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</si>
  <si>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</si>
  <si>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</si>
  <si>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</si>
  <si>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</si>
  <si>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</si>
  <si>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</si>
  <si>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</si>
  <si>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</si>
  <si>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</si>
  <si>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</si>
  <si>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</si>
  <si>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</si>
  <si>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</si>
  <si>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</si>
  <si>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</si>
  <si>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</si>
  <si>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</si>
  <si>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</si>
  <si>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</si>
  <si>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</si>
  <si>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</si>
  <si>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</si>
  <si>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</si>
  <si>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</si>
  <si>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</si>
  <si>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</si>
  <si>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</si>
  <si>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</si>
  <si>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</si>
  <si>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</si>
  <si>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</si>
  <si>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</si>
  <si>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</si>
  <si>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</si>
  <si>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</si>
  <si>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</si>
  <si>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</si>
  <si>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</si>
  <si>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</si>
  <si>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</si>
  <si>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</si>
  <si>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</si>
  <si>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</si>
  <si>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</si>
  <si>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</si>
  <si>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</si>
  <si>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</si>
  <si>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</si>
  <si>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</si>
  <si>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</si>
  <si>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</si>
  <si>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</si>
  <si>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</si>
  <si>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</si>
  <si>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</si>
  <si>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</si>
  <si>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</si>
  <si>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</si>
  <si>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</si>
  <si>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</si>
  <si>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</si>
  <si>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</si>
  <si>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</si>
  <si>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</si>
  <si>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</si>
  <si>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</si>
  <si>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</si>
  <si>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</si>
  <si>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</si>
  <si>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</si>
  <si>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</si>
  <si>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</si>
  <si>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</si>
  <si>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</si>
  <si>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</si>
  <si>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</si>
  <si>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</si>
  <si>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</si>
  <si>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</si>
  <si>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</si>
  <si>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</si>
  <si>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</si>
  <si>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</si>
  <si>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</si>
  <si>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</si>
  <si>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</si>
  <si>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</si>
  <si>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</si>
  <si>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</si>
  <si>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</si>
  <si>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</si>
  <si>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</si>
  <si>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</si>
  <si>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</si>
  <si>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</si>
  <si>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</si>
  <si>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</si>
  <si>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</si>
  <si>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</si>
  <si>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</si>
  <si>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</si>
  <si>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</si>
  <si>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</si>
  <si>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</si>
  <si>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</si>
  <si>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</si>
  <si>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</si>
  <si>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</si>
  <si>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</si>
  <si>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</si>
  <si>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</si>
  <si>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</si>
  <si>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</si>
  <si>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</si>
  <si>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</si>
  <si>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</si>
  <si>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</si>
  <si>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</si>
  <si>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</si>
  <si>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</si>
  <si>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</si>
  <si>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</si>
  <si>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</si>
  <si>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</si>
  <si>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</si>
  <si>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</si>
  <si>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</si>
  <si>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</si>
  <si>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</si>
  <si>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</si>
  <si>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</si>
  <si>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</si>
  <si>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</si>
  <si>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</si>
  <si>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</si>
  <si>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</si>
  <si>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</si>
  <si>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</si>
  <si>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</si>
  <si>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</si>
  <si>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</si>
  <si>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</si>
  <si>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</si>
  <si>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</si>
  <si>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</si>
  <si>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</si>
  <si>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</si>
  <si>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</si>
  <si>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</si>
  <si>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</si>
  <si>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</si>
  <si>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</si>
  <si>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</si>
  <si>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</si>
  <si>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</si>
  <si>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</si>
  <si>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</si>
  <si>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</si>
  <si>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</si>
  <si>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</si>
  <si>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</si>
  <si>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</si>
  <si>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</si>
  <si>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</si>
  <si>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</si>
  <si>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</si>
  <si>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</si>
  <si>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</si>
  <si>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</si>
  <si>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</si>
  <si>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</si>
  <si>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</si>
  <si>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</si>
  <si>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</si>
  <si>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</si>
  <si>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</si>
  <si>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</si>
  <si>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</si>
  <si>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</si>
  <si>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</si>
  <si>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</si>
  <si>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</si>
  <si>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</si>
  <si>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</si>
  <si>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</si>
  <si>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</si>
  <si>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</si>
  <si>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</si>
  <si>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</si>
  <si>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</si>
  <si>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</si>
  <si>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</si>
  <si>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</si>
  <si>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</si>
  <si>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</si>
  <si>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</si>
  <si>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</si>
  <si>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</si>
  <si>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</si>
  <si>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</si>
  <si>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</si>
  <si>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</si>
  <si>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</si>
  <si>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</si>
  <si>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</si>
  <si>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</si>
  <si>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</si>
  <si>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</si>
  <si>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</si>
  <si>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</si>
  <si>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</si>
  <si>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</si>
  <si>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</si>
  <si>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</si>
  <si>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</si>
  <si>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</si>
  <si>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</si>
  <si>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</si>
  <si>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</si>
  <si>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</si>
  <si>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</si>
  <si>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</si>
  <si>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</si>
  <si>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</si>
  <si>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</si>
  <si>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</si>
  <si>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</si>
  <si>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</si>
  <si>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</si>
  <si>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</si>
  <si>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</si>
  <si>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</si>
  <si>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</si>
  <si>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</si>
  <si>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</si>
  <si>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</si>
  <si>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</si>
  <si>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</si>
  <si>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</si>
  <si>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</si>
  <si>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</si>
  <si>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</si>
  <si>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</si>
  <si>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</si>
  <si>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</si>
  <si>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</si>
  <si>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</si>
  <si>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</si>
  <si>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</si>
  <si>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</si>
  <si>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</si>
  <si>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</si>
  <si>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</si>
  <si>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</si>
  <si>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</si>
  <si>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</si>
  <si>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</si>
  <si>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</si>
  <si>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</si>
  <si>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</si>
  <si>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</si>
  <si>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</si>
  <si>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</si>
  <si>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</si>
  <si>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</si>
  <si>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</si>
  <si>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</si>
  <si>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</si>
  <si>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</si>
  <si>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</si>
  <si>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</si>
  <si>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</si>
  <si>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</si>
  <si>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</si>
  <si>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</si>
  <si>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</si>
  <si>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</si>
  <si>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</si>
  <si>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</si>
  <si>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</si>
  <si>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</si>
  <si>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</si>
  <si>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</si>
  <si>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</si>
  <si>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</si>
  <si>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</si>
  <si>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</si>
  <si>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</si>
  <si>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</si>
  <si>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</si>
  <si>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</si>
  <si>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</si>
  <si>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</si>
  <si>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</si>
  <si>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</si>
  <si>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</si>
  <si>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</si>
  <si>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</si>
  <si>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</si>
  <si>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</si>
  <si>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</si>
  <si>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</si>
  <si>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</si>
  <si>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</si>
  <si>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</si>
  <si>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</si>
  <si>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</si>
  <si>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</si>
  <si>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</si>
  <si>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</si>
  <si>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</si>
  <si>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</si>
  <si>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</si>
  <si>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</si>
  <si>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</si>
  <si>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</si>
  <si>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</si>
  <si>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</si>
  <si>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</si>
  <si>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</si>
  <si>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</si>
  <si>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</si>
  <si>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</si>
  <si>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</si>
  <si>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</si>
  <si>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</si>
  <si>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</si>
  <si>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</si>
  <si>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</si>
  <si>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</si>
  <si>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</si>
  <si>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</si>
  <si>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</si>
  <si>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</si>
  <si>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</si>
  <si>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</si>
  <si>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</si>
  <si>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</si>
  <si>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</si>
  <si>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</si>
  <si>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</si>
  <si>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</si>
  <si>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</si>
  <si>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</si>
  <si>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</si>
  <si>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</si>
  <si>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</si>
  <si>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</si>
  <si>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</si>
  <si>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</si>
  <si>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</si>
  <si>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</si>
  <si>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</si>
  <si>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</si>
  <si>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</si>
  <si>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</si>
  <si>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</si>
  <si>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</si>
  <si>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</si>
  <si>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</si>
  <si>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</si>
  <si>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</si>
  <si>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</si>
  <si>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</si>
  <si>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</si>
  <si>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</si>
  <si>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</si>
  <si>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</si>
  <si>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</si>
  <si>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</si>
  <si>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</si>
  <si>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</si>
  <si>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</si>
  <si>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</si>
  <si>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</si>
  <si>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</si>
  <si>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</si>
  <si>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</si>
  <si>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</si>
  <si>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</si>
  <si>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</si>
  <si>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</si>
  <si>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</si>
  <si>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</si>
  <si>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</si>
  <si>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</si>
  <si>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</si>
  <si>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</si>
  <si>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</si>
  <si>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</si>
  <si>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</si>
  <si>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</si>
  <si>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</si>
  <si>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</si>
  <si>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</si>
  <si>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</si>
  <si>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</si>
  <si>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</si>
  <si>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</si>
  <si>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</si>
  <si>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</si>
  <si>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</si>
  <si>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</si>
  <si>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</si>
  <si>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</si>
  <si>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</si>
  <si>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</si>
  <si>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</si>
  <si>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</si>
  <si>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</si>
  <si>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</si>
  <si>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</si>
  <si>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</si>
  <si>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</si>
  <si>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</si>
  <si>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</si>
  <si>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</si>
  <si>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</si>
  <si>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</si>
  <si>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</si>
  <si>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</si>
  <si>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</si>
  <si>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</si>
  <si>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</si>
  <si>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</si>
  <si>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</si>
  <si>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</si>
  <si>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</si>
  <si>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</si>
  <si>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</si>
  <si>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</si>
  <si>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</si>
  <si>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</si>
  <si>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</si>
  <si>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</si>
  <si>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</si>
  <si>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</si>
  <si>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</si>
  <si>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</si>
  <si>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</si>
  <si>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</si>
  <si>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</si>
  <si>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</si>
  <si>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</si>
  <si>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</si>
  <si>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</si>
  <si>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</si>
  <si>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</si>
  <si>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</si>
  <si>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</si>
  <si>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</si>
  <si>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</si>
  <si>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</si>
  <si>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</si>
  <si>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</si>
  <si>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</si>
  <si>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</si>
  <si>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</si>
  <si>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</si>
  <si>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</si>
  <si>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</si>
  <si>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</si>
  <si>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</si>
  <si>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</si>
  <si>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</si>
  <si>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</si>
  <si>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</si>
  <si>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</si>
  <si>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</si>
  <si>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</si>
  <si>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</si>
  <si>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</si>
  <si>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</si>
  <si>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</si>
  <si>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</si>
  <si>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</si>
  <si>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</si>
  <si>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</si>
  <si>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</si>
  <si>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</si>
  <si>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</si>
  <si>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</si>
  <si>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</si>
  <si>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</si>
  <si>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</si>
  <si>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</si>
  <si>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</si>
  <si>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</si>
  <si>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</si>
  <si>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</si>
  <si>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</si>
  <si>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</si>
  <si>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</si>
  <si>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</si>
  <si>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</si>
  <si>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</si>
  <si>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</si>
  <si>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</si>
  <si>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</si>
  <si>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</si>
  <si>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</si>
  <si>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</si>
  <si>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</si>
  <si>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</si>
  <si>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</si>
  <si>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</si>
  <si>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</si>
  <si>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</si>
  <si>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</si>
  <si>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</si>
  <si>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</si>
  <si>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</si>
  <si>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</si>
  <si>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</si>
  <si>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</si>
  <si>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</si>
  <si>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</si>
  <si>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</si>
  <si>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</si>
  <si>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</si>
  <si>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</si>
  <si>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</si>
  <si>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</si>
  <si>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</si>
  <si>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</si>
  <si>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</si>
  <si>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</si>
  <si>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</si>
  <si>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</si>
  <si>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</si>
  <si>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</si>
  <si>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</si>
  <si>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</si>
  <si>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</si>
  <si>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</si>
  <si>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</si>
  <si>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</si>
  <si>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</si>
  <si>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</si>
  <si>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</si>
  <si>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</si>
  <si>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</si>
  <si>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</si>
  <si>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</si>
  <si>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</si>
  <si>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</si>
  <si>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</si>
  <si>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</si>
  <si>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</si>
  <si>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</si>
  <si>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</si>
  <si>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</si>
  <si>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</si>
  <si>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</si>
  <si>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</si>
  <si>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</si>
  <si>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</si>
  <si>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</si>
  <si>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</si>
  <si>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</si>
  <si>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</si>
  <si>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</si>
  <si>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</si>
  <si>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</si>
  <si>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</si>
  <si>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</si>
  <si>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</si>
  <si>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</si>
  <si>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</si>
  <si>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</si>
  <si>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</si>
  <si>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</si>
  <si>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</si>
  <si>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</si>
  <si>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</si>
  <si>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</si>
  <si>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</si>
  <si>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</si>
  <si>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</si>
  <si>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</si>
  <si>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</si>
  <si>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</si>
  <si>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</si>
  <si>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</si>
  <si>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</si>
  <si>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</si>
  <si>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</si>
  <si>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</si>
  <si>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</si>
  <si>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</si>
  <si>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</si>
  <si>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</si>
  <si>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</si>
  <si>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</si>
  <si>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</si>
  <si>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</si>
  <si>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</si>
  <si>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</si>
  <si>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</si>
  <si>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</si>
  <si>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</si>
  <si>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</si>
  <si>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</si>
  <si>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</si>
  <si>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</si>
  <si>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</si>
  <si>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</si>
  <si>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</si>
  <si>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</si>
  <si>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</si>
  <si>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</si>
  <si>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</si>
  <si>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</si>
  <si>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</si>
  <si>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</si>
  <si>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</si>
  <si>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</si>
  <si>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</si>
  <si>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</si>
  <si>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</si>
  <si>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</si>
  <si>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</si>
  <si>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</si>
  <si>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</si>
  <si>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</si>
  <si>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</si>
  <si>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</si>
  <si>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</si>
  <si>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</si>
  <si>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</si>
  <si>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</si>
  <si>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</si>
  <si>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</si>
  <si>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</si>
  <si>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</si>
  <si>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</si>
  <si>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</si>
  <si>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</si>
  <si>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</si>
  <si>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</si>
  <si>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</si>
  <si>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</si>
  <si>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</si>
  <si>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</si>
  <si>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</si>
  <si>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</si>
  <si>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</si>
  <si>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</si>
  <si>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</si>
  <si>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</si>
  <si>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</si>
  <si>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</si>
  <si>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</si>
  <si>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</si>
  <si>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</si>
  <si>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</si>
  <si>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</si>
  <si>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</si>
  <si>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</si>
  <si>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</si>
  <si>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</si>
  <si>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</si>
  <si>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</si>
  <si>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</si>
  <si>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</si>
  <si>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</si>
  <si>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</si>
  <si>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</si>
  <si>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</si>
  <si>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</si>
  <si>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</si>
  <si>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</si>
  <si>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</si>
  <si>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</si>
  <si>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</si>
  <si>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</si>
  <si>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</si>
  <si>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</si>
  <si>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</si>
  <si>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</si>
  <si>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</si>
  <si>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</si>
  <si>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</si>
  <si>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</si>
  <si>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</si>
  <si>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</si>
  <si>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</si>
  <si>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</si>
  <si>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</si>
  <si>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</si>
  <si>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</si>
  <si>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</si>
  <si>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</si>
  <si>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</si>
  <si>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</si>
  <si>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</si>
  <si>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</si>
  <si>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</si>
  <si>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</si>
  <si>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</si>
  <si>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</si>
  <si>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</si>
  <si>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</si>
  <si>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</si>
  <si>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</si>
  <si>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</si>
  <si>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</si>
  <si>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</si>
  <si>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</si>
  <si>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</si>
  <si>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</si>
  <si>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</si>
  <si>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</si>
  <si>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</si>
  <si>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</si>
  <si>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</si>
  <si>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</si>
  <si>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</si>
  <si>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</si>
  <si>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</si>
  <si>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</si>
  <si>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</si>
  <si>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</si>
  <si>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</si>
  <si>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</si>
  <si>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</si>
  <si>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</si>
  <si>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</si>
  <si>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</si>
  <si>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</si>
  <si>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</si>
  <si>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</si>
  <si>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</si>
  <si>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</si>
  <si>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</si>
  <si>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</si>
  <si>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</si>
  <si>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</si>
  <si>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</si>
  <si>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</si>
  <si>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</si>
  <si>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</si>
  <si>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</si>
  <si>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</si>
  <si>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</si>
  <si>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</si>
  <si>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</si>
  <si>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</si>
  <si>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</si>
  <si>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</si>
  <si>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</si>
  <si>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</si>
  <si>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</si>
  <si>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</si>
  <si>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</si>
  <si>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</si>
  <si>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</si>
  <si>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</si>
  <si>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</si>
  <si>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</si>
  <si>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</si>
  <si>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</si>
  <si>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</si>
  <si>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</si>
  <si>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</si>
  <si>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</si>
  <si>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</si>
  <si>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</si>
  <si>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</si>
  <si>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</si>
  <si>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</si>
  <si>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</si>
  <si>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</si>
  <si>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</si>
  <si>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</si>
  <si>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</si>
  <si>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</si>
  <si>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</si>
  <si>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</si>
  <si>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</si>
  <si>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</si>
  <si>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</si>
  <si>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</si>
  <si>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</si>
  <si>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</si>
  <si>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</si>
  <si>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</si>
  <si>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</si>
  <si>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</si>
  <si>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</si>
  <si>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</si>
  <si>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</si>
  <si>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</si>
  <si>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</si>
  <si>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</si>
  <si>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</si>
  <si>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</si>
  <si>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</si>
  <si>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</si>
  <si>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</si>
  <si>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</si>
  <si>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</si>
  <si>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</si>
  <si>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</si>
  <si>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</si>
  <si>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</si>
  <si>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</si>
  <si>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</si>
  <si>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</si>
  <si>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</si>
  <si>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</si>
  <si>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</si>
  <si>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</si>
  <si>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</si>
  <si>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</si>
  <si>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</si>
  <si>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</si>
  <si>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</si>
  <si>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</si>
  <si>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</si>
  <si>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</si>
  <si>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</si>
  <si>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</si>
  <si>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</si>
  <si>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</si>
  <si>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</si>
  <si>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</si>
  <si>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</si>
  <si>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</si>
  <si>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</si>
  <si>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</si>
  <si>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</si>
  <si>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</si>
  <si>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</si>
  <si>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</si>
  <si>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</si>
  <si>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</si>
  <si>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</si>
  <si>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</si>
  <si>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</si>
  <si>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</si>
  <si>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</si>
  <si>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</si>
  <si>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</si>
  <si>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</si>
  <si>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</si>
  <si>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</si>
  <si>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</si>
  <si>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</si>
  <si>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</si>
  <si>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</si>
  <si>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</si>
  <si>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</si>
  <si>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</si>
  <si>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</si>
  <si>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</si>
  <si>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</si>
  <si>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</si>
  <si>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</si>
  <si>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</si>
  <si>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</si>
  <si>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</si>
  <si>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</si>
  <si>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</si>
  <si>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</si>
  <si>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</si>
  <si>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</si>
  <si>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</si>
  <si>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</si>
  <si>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</si>
  <si>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</si>
  <si>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</si>
  <si>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</si>
  <si>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</si>
  <si>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</si>
  <si>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</si>
  <si>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</si>
  <si>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</si>
  <si>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</si>
  <si>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</si>
  <si>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</si>
  <si>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</si>
  <si>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</si>
  <si>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</si>
  <si>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</si>
  <si>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</si>
  <si>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</si>
  <si>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</si>
  <si>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</si>
  <si>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</si>
  <si>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</si>
  <si>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</si>
  <si>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</si>
  <si>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</si>
  <si>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</si>
  <si>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</si>
  <si>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</si>
  <si>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</si>
  <si>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</si>
  <si>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</si>
  <si>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</si>
  <si>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</si>
  <si>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</si>
  <si>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</si>
  <si>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</si>
  <si>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</si>
  <si>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</si>
  <si>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</si>
  <si>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</si>
  <si>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</si>
  <si>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</si>
  <si>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</si>
  <si>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</si>
  <si>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</si>
  <si>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</si>
  <si>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</si>
  <si>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</si>
  <si>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</si>
  <si>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</si>
  <si>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</si>
  <si>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</si>
  <si>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</si>
  <si>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</si>
  <si>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</si>
  <si>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</si>
  <si>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</si>
  <si>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</si>
  <si>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</si>
  <si>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</si>
  <si>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</si>
  <si>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</si>
  <si>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</si>
  <si>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</si>
  <si>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</si>
  <si>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</si>
  <si>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</si>
  <si>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</si>
  <si>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</si>
  <si>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</si>
  <si>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</si>
  <si>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</si>
  <si>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</si>
  <si>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</si>
  <si>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</si>
  <si>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</si>
  <si>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</si>
  <si>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</si>
  <si>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</si>
  <si>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</si>
  <si>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</si>
  <si>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</si>
  <si>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</si>
  <si>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</si>
  <si>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</si>
  <si>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</si>
  <si>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</si>
  <si>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</si>
  <si>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</si>
  <si>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</si>
  <si>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</si>
  <si>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</si>
  <si>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</si>
  <si>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</si>
  <si>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</si>
  <si>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</si>
  <si>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</si>
  <si>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</si>
  <si>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</si>
  <si>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</si>
  <si>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</si>
  <si>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</si>
  <si>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</si>
  <si>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</si>
  <si>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</si>
  <si>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</si>
  <si>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</si>
  <si>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</si>
  <si>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</si>
  <si>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</si>
  <si>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</si>
  <si>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</si>
  <si>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</si>
  <si>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</si>
  <si>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</si>
  <si>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</si>
  <si>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</si>
  <si>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</si>
  <si>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</si>
  <si>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</si>
  <si>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</si>
  <si>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</si>
  <si>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</si>
  <si>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</si>
  <si>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</si>
  <si>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</si>
  <si>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</si>
  <si>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</si>
  <si>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</si>
  <si>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</si>
  <si>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</si>
  <si>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</si>
  <si>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</si>
  <si>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</si>
  <si>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</si>
  <si>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</si>
  <si>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</si>
  <si>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</si>
  <si>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</si>
  <si>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</si>
  <si>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</si>
  <si>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</si>
  <si>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</si>
  <si>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</si>
  <si>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</si>
  <si>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</si>
  <si>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</si>
  <si>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</si>
  <si>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</si>
  <si>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</si>
  <si>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</si>
  <si>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</si>
  <si>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</si>
  <si>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</si>
  <si>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</si>
  <si>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</si>
  <si>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</si>
  <si>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</si>
  <si>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</si>
  <si>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</si>
  <si>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</si>
  <si>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</si>
  <si>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</si>
  <si>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</si>
  <si>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</si>
  <si>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</si>
  <si>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</si>
  <si>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</si>
  <si>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</si>
  <si>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</si>
  <si>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</si>
  <si>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</si>
  <si>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</si>
  <si>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</si>
  <si>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</si>
  <si>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</si>
  <si>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</si>
  <si>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</si>
  <si>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</si>
  <si>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</si>
  <si>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</si>
  <si>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</si>
  <si>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</si>
  <si>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</si>
  <si>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</si>
  <si>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</si>
  <si>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</si>
  <si>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</si>
  <si>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</si>
  <si>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</si>
  <si>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</si>
  <si>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</si>
  <si>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</si>
  <si>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</si>
  <si>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</si>
  <si>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</si>
  <si>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</si>
  <si>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</si>
  <si>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</si>
  <si>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</si>
  <si>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</si>
  <si>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</si>
  <si>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</si>
  <si>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</si>
  <si>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</si>
  <si>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</si>
  <si>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</si>
  <si>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</si>
  <si>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</si>
  <si>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</si>
  <si>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</si>
  <si>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</si>
  <si>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</si>
  <si>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</si>
  <si>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</si>
  <si>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</si>
  <si>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</si>
  <si>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</si>
  <si>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</si>
  <si>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</si>
  <si>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</si>
  <si>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</si>
  <si>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</si>
  <si>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</si>
  <si>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</si>
  <si>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</si>
  <si>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</si>
  <si>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</si>
  <si>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</si>
  <si>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</si>
  <si>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</si>
  <si>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</si>
  <si>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</si>
  <si>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</si>
  <si>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</si>
  <si>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</si>
  <si>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</si>
  <si>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</si>
  <si>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</si>
  <si>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</si>
  <si>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</si>
  <si>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</si>
  <si>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</si>
  <si>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</si>
  <si>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</si>
  <si>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</si>
  <si>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</si>
  <si>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</si>
  <si>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</si>
  <si>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</si>
  <si>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</si>
  <si>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</si>
  <si>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</si>
  <si>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</si>
  <si>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</si>
  <si>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</si>
  <si>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</si>
  <si>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</si>
  <si>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</si>
  <si>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</si>
  <si>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</si>
  <si>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</si>
  <si>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</si>
  <si>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</si>
  <si>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</si>
  <si>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</si>
  <si>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</si>
  <si>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</si>
  <si>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</si>
  <si>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</si>
  <si>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</si>
  <si>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</si>
  <si>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</si>
  <si>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</si>
  <si>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</si>
  <si>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</si>
  <si>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</si>
  <si>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</si>
  <si>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</si>
  <si>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</si>
  <si>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</si>
  <si>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</si>
  <si>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</si>
  <si>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</si>
  <si>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</si>
  <si>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</si>
  <si>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</si>
  <si>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</si>
  <si>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</si>
  <si>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</si>
  <si>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</si>
  <si>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</si>
  <si>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</si>
  <si>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</si>
  <si>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</si>
  <si>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</si>
  <si>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</si>
  <si>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</si>
  <si>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</si>
  <si>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</si>
  <si>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</si>
  <si>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</si>
  <si>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</si>
  <si>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</si>
  <si>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</si>
  <si>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</si>
  <si>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</si>
  <si>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</si>
  <si>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</si>
  <si>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</si>
  <si>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</si>
  <si>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</si>
  <si>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</si>
  <si>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</si>
  <si>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</si>
  <si>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</si>
  <si>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</si>
  <si>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</si>
  <si>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</si>
  <si>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</si>
  <si>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</si>
  <si>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</si>
  <si>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</si>
  <si>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</si>
  <si>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</si>
  <si>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</si>
  <si>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</si>
  <si>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</si>
  <si>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</si>
  <si>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</si>
  <si>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</si>
  <si>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</si>
  <si>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</si>
  <si>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</si>
  <si>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</si>
  <si>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</si>
  <si>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</si>
  <si>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</si>
  <si>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</si>
  <si>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</si>
  <si>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</si>
  <si>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</si>
  <si>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</si>
  <si>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</si>
  <si>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</si>
  <si>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</si>
  <si>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</si>
  <si>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</si>
  <si>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</si>
  <si>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</si>
  <si>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</si>
  <si>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</si>
  <si>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</si>
  <si>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</si>
  <si>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</si>
  <si>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</si>
  <si>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</si>
  <si>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</si>
  <si>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</si>
  <si>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</si>
  <si>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</si>
  <si>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</si>
  <si>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</si>
  <si>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</si>
  <si>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</si>
  <si>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</si>
  <si>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</si>
  <si>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</si>
  <si>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</si>
  <si>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</si>
  <si>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</si>
  <si>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</si>
  <si>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</si>
  <si>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</si>
  <si>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</si>
  <si>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</si>
  <si>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</si>
  <si>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</si>
  <si>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</si>
  <si>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</si>
  <si>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</si>
  <si>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</si>
  <si>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</si>
  <si>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</si>
  <si>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</si>
  <si>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</si>
  <si>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</si>
  <si>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</si>
  <si>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</si>
  <si>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</si>
  <si>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</si>
  <si>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</si>
  <si>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</si>
  <si>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</si>
  <si>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</si>
  <si>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</si>
  <si>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</si>
  <si>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</si>
  <si>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</si>
  <si>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</si>
  <si>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</si>
  <si>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</si>
  <si>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</si>
  <si>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</si>
  <si>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</si>
  <si>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</si>
  <si>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</si>
  <si>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</si>
  <si>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</si>
  <si>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</si>
  <si>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</si>
  <si>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</si>
  <si>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</si>
  <si>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</si>
  <si>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</si>
  <si>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</si>
  <si>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</si>
  <si>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</si>
  <si>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</si>
  <si>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</si>
  <si>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</si>
  <si>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</si>
  <si>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</si>
  <si>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</si>
  <si>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</si>
  <si>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</si>
  <si>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</si>
  <si>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</si>
  <si>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</si>
  <si>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</si>
  <si>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</si>
  <si>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</si>
  <si>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</si>
  <si>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</si>
  <si>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</si>
  <si>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</si>
  <si>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</si>
  <si>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</si>
  <si>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</si>
  <si>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</si>
  <si>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</si>
  <si>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</si>
  <si>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</si>
  <si>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</si>
  <si>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</si>
  <si>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</si>
  <si>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</si>
  <si>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</si>
  <si>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</si>
  <si>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</si>
  <si>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</si>
  <si>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</si>
  <si>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</si>
  <si>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</si>
  <si>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</si>
  <si>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</si>
  <si>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</si>
  <si>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</si>
  <si>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</si>
  <si>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</si>
  <si>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</si>
  <si>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</si>
  <si>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</si>
  <si>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</si>
  <si>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</si>
  <si>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</si>
  <si>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</si>
  <si>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</si>
  <si>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</si>
  <si>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</si>
  <si>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</si>
  <si>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</si>
  <si>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</si>
  <si>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</si>
  <si>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</si>
  <si>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</si>
  <si>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</si>
  <si>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</si>
  <si>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</si>
  <si>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</si>
  <si>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</si>
  <si>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</si>
  <si>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</si>
  <si>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</si>
  <si>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</si>
  <si>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</si>
  <si>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</si>
  <si>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</si>
  <si>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</si>
  <si>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</si>
  <si>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</si>
  <si>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</si>
  <si>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</si>
  <si>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</si>
  <si>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</si>
  <si>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</si>
  <si>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</si>
  <si>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</si>
  <si>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</si>
  <si>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</si>
  <si>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</si>
  <si>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</si>
  <si>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</si>
  <si>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</si>
  <si>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</si>
  <si>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</si>
  <si>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</si>
  <si>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</si>
  <si>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</si>
  <si>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</si>
  <si>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</si>
  <si>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</si>
  <si>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</si>
  <si>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</si>
  <si>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</si>
  <si>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</si>
  <si>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</si>
  <si>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</si>
  <si>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</si>
  <si>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</si>
  <si>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</si>
  <si>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</si>
  <si>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</si>
  <si>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</si>
  <si>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</si>
  <si>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</si>
  <si>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</si>
  <si>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</si>
  <si>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</si>
  <si>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</si>
  <si>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</si>
  <si>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</si>
  <si>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</si>
  <si>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</si>
  <si>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</si>
  <si>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</si>
  <si>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</si>
  <si>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</si>
  <si>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</si>
  <si>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</si>
  <si>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</si>
  <si>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</si>
  <si>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</si>
  <si>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</si>
  <si>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</si>
  <si>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</si>
  <si>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</si>
  <si>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</si>
  <si>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</si>
  <si>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</si>
  <si>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</si>
  <si>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</si>
  <si>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</si>
  <si>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</si>
  <si>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</si>
  <si>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</si>
  <si>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</si>
  <si>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</si>
  <si>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</si>
  <si>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</si>
  <si>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</si>
  <si>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</si>
  <si>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</si>
  <si>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</si>
  <si>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</si>
  <si>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</si>
  <si>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</si>
  <si>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</si>
  <si>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</si>
  <si>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</si>
  <si>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</si>
  <si>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</si>
  <si>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</si>
  <si>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</si>
  <si>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</si>
  <si>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</si>
  <si>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</si>
  <si>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</si>
  <si>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</si>
  <si>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</si>
  <si>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</si>
  <si>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</si>
  <si>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</si>
  <si>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</si>
  <si>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</si>
  <si>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</si>
  <si>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</si>
  <si>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</si>
  <si>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</si>
  <si>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</si>
  <si>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</si>
  <si>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</si>
  <si>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</si>
  <si>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</si>
  <si>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</si>
  <si>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</si>
  <si>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</si>
  <si>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</si>
  <si>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</si>
  <si>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</si>
  <si>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</si>
  <si>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</si>
  <si>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</si>
  <si>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</si>
  <si>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</si>
  <si>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</si>
  <si>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</si>
  <si>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</si>
  <si>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</si>
  <si>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</si>
  <si>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</si>
  <si>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</si>
  <si>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</si>
  <si>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</si>
  <si>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</si>
  <si>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</si>
  <si>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</si>
  <si>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</si>
  <si>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</si>
  <si>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</si>
  <si>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</si>
  <si>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</si>
  <si>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</si>
  <si>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</si>
  <si>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</si>
  <si>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</si>
  <si>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</si>
  <si>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</si>
  <si>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</si>
  <si>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</si>
  <si>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</si>
  <si>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</si>
  <si>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</si>
  <si>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</si>
  <si>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</si>
  <si>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</si>
  <si>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</si>
  <si>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</si>
  <si>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</si>
  <si>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</si>
  <si>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</si>
  <si>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</si>
  <si>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</si>
  <si>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</si>
  <si>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</si>
  <si>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</si>
  <si>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</si>
  <si>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</si>
  <si>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</si>
  <si>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</si>
  <si>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</si>
  <si>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</si>
  <si>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</si>
  <si>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</si>
  <si>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</si>
  <si>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</si>
  <si>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</si>
  <si>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</si>
  <si>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</si>
  <si>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</si>
  <si>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</si>
  <si>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</si>
  <si>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</si>
  <si>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</si>
  <si>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</si>
  <si>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</si>
  <si>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</si>
  <si>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</si>
  <si>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</si>
  <si>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</si>
  <si>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</si>
  <si>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</si>
  <si>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</si>
  <si>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</si>
  <si>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</si>
  <si>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</si>
  <si>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</si>
  <si>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</si>
  <si>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</si>
  <si>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</si>
  <si>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</si>
  <si>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</si>
  <si>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</si>
  <si>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</si>
  <si>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</si>
  <si>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</si>
  <si>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</si>
  <si>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</si>
  <si>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</si>
  <si>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</si>
  <si>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</si>
  <si>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</si>
  <si>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</si>
  <si>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</si>
  <si>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</si>
  <si>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</si>
  <si>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</si>
  <si>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</si>
  <si>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</si>
  <si>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</si>
  <si>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</si>
  <si>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</si>
  <si>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</si>
  <si>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</si>
  <si>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</si>
  <si>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</si>
  <si>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</si>
  <si>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</si>
  <si>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</si>
  <si>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</si>
  <si>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</si>
  <si>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</si>
  <si>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</si>
  <si>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</si>
  <si>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</si>
  <si>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</si>
  <si>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</si>
  <si>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</si>
  <si>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</si>
  <si>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</si>
  <si>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</si>
  <si>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</si>
  <si>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</si>
  <si>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</si>
  <si>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</si>
  <si>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</si>
  <si>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</si>
  <si>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</si>
  <si>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</si>
  <si>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</si>
  <si>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</si>
  <si>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</si>
  <si>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</si>
  <si>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</si>
  <si>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</si>
  <si>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</si>
  <si>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</si>
  <si>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</si>
  <si>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</si>
  <si>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</si>
  <si>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</si>
  <si>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</si>
  <si>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</si>
  <si>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</si>
  <si>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</si>
  <si>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</si>
  <si>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</si>
  <si>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</si>
  <si>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</si>
  <si>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</si>
  <si>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</si>
  <si>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</si>
  <si>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</si>
  <si>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</si>
  <si>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</si>
  <si>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</si>
  <si>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</si>
  <si>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</si>
  <si>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</si>
  <si>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</si>
  <si>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</si>
  <si>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</si>
  <si>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</si>
  <si>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</si>
  <si>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</si>
  <si>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</si>
  <si>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</si>
  <si>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</si>
  <si>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</si>
  <si>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</si>
  <si>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</si>
  <si>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</si>
  <si>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</si>
  <si>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</si>
  <si>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</si>
  <si>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</si>
  <si>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</si>
  <si>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</si>
  <si>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</si>
  <si>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</si>
  <si>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</si>
  <si>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</si>
  <si>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</si>
  <si>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</si>
  <si>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</si>
  <si>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</si>
  <si>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</si>
  <si>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</si>
  <si>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</si>
  <si>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</si>
  <si>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</si>
  <si>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</si>
  <si>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</si>
  <si>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</si>
  <si>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</si>
  <si>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</si>
  <si>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</si>
  <si>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</si>
  <si>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</si>
  <si>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</si>
  <si>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</si>
  <si>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</si>
  <si>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</si>
  <si>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</si>
  <si>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</si>
  <si>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</si>
  <si>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</si>
  <si>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</si>
  <si>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</si>
  <si>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</si>
  <si>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</si>
  <si>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</si>
  <si>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</si>
  <si>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</si>
  <si>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</si>
  <si>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</si>
  <si>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</si>
  <si>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</si>
  <si>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</si>
  <si>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</si>
  <si>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</si>
  <si>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</si>
  <si>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</si>
  <si>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</si>
  <si>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</si>
  <si>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</si>
  <si>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</si>
  <si>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</si>
  <si>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</si>
  <si>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</si>
  <si>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</si>
  <si>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</si>
  <si>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</si>
  <si>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</si>
  <si>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</si>
  <si>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</si>
  <si>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</si>
  <si>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</si>
  <si>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</si>
  <si>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</si>
  <si>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</si>
  <si>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</si>
  <si>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</si>
  <si>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</si>
  <si>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</si>
  <si>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</si>
  <si>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</si>
  <si>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</si>
  <si>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</si>
  <si>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</si>
  <si>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</si>
  <si>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</si>
  <si>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</si>
  <si>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</si>
  <si>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</si>
  <si>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</si>
  <si>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</si>
  <si>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</si>
  <si>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</si>
  <si>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</si>
  <si>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</si>
  <si>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</si>
  <si>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</si>
  <si>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</si>
  <si>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</si>
  <si>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</si>
  <si>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</si>
  <si>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</si>
  <si>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</si>
  <si>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</si>
  <si>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</si>
  <si>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</si>
  <si>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</si>
  <si>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</si>
  <si>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</si>
  <si>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</si>
  <si>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</si>
  <si>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</si>
  <si>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</si>
  <si>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</si>
  <si>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</si>
  <si>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</si>
  <si>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</si>
  <si>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</si>
  <si>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</si>
  <si>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</si>
  <si>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</si>
  <si>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</si>
  <si>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</si>
  <si>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</si>
  <si>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</si>
  <si>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</si>
  <si>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</si>
  <si>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</si>
  <si>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</si>
  <si>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</si>
  <si>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</si>
  <si>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</si>
  <si>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</si>
  <si>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</si>
  <si>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</si>
  <si>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</si>
  <si>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</si>
  <si>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</si>
  <si>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</si>
  <si>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</si>
  <si>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</si>
  <si>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</si>
  <si>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</si>
  <si>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</si>
  <si>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</si>
  <si>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</si>
  <si>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</si>
  <si>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</si>
  <si>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</si>
  <si>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</si>
  <si>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</si>
  <si>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</si>
  <si>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</si>
  <si>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</si>
  <si>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</si>
  <si>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</si>
  <si>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</si>
  <si>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</si>
  <si>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</si>
  <si>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</si>
  <si>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</si>
  <si>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</si>
  <si>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</si>
  <si>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</si>
  <si>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</si>
  <si>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</si>
  <si>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</si>
  <si>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</si>
  <si>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</si>
  <si>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</si>
  <si>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</si>
  <si>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</si>
  <si>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</si>
  <si>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</si>
  <si>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</si>
  <si>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</si>
  <si>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</si>
  <si>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</si>
  <si>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</si>
  <si>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</si>
  <si>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</si>
  <si>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</si>
  <si>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</si>
  <si>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</si>
  <si>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</si>
  <si>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</si>
  <si>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</si>
  <si>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</si>
  <si>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</si>
  <si>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</si>
  <si>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</si>
  <si>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</si>
  <si>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</si>
  <si>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</si>
  <si>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</si>
  <si>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</si>
  <si>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</si>
  <si>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</si>
  <si>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</si>
  <si>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</si>
  <si>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</si>
  <si>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</si>
  <si>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</si>
  <si>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</si>
  <si>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</si>
  <si>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</si>
  <si>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</si>
  <si>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</si>
  <si>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</si>
  <si>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</si>
  <si>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</si>
  <si>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</si>
  <si>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</si>
  <si>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</si>
  <si>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</si>
  <si>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</si>
  <si>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</si>
  <si>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</si>
  <si>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</si>
  <si>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</si>
  <si>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</si>
  <si>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</si>
  <si>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</si>
  <si>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</si>
  <si>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</si>
  <si>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</si>
  <si>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</si>
  <si>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</si>
  <si>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</si>
  <si>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</si>
  <si>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</si>
  <si>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</si>
  <si>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</si>
  <si>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</si>
  <si>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</si>
  <si>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</si>
  <si>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</si>
  <si>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</si>
  <si>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</si>
  <si>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</si>
  <si>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</si>
  <si>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</si>
  <si>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</si>
  <si>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</si>
  <si>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</si>
  <si>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</si>
  <si>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</si>
  <si>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</si>
  <si>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</si>
  <si>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</si>
  <si>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</si>
  <si>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</si>
  <si>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</si>
  <si>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</si>
  <si>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</si>
  <si>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</si>
  <si>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</si>
  <si>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</si>
  <si>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</si>
  <si>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</si>
  <si>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</si>
  <si>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</si>
  <si>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</si>
  <si>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</si>
  <si>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</si>
  <si>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</si>
  <si>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</si>
  <si>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</si>
  <si>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</si>
  <si>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</si>
  <si>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</si>
  <si>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</si>
  <si>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</si>
  <si>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</si>
  <si>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</si>
  <si>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</si>
  <si>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</si>
  <si>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</si>
  <si>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</si>
  <si>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</si>
  <si>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</si>
  <si>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</si>
  <si>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</si>
  <si>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</si>
  <si>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</si>
  <si>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</si>
  <si>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</si>
  <si>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</si>
  <si>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</si>
  <si>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</si>
  <si>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</si>
  <si>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</si>
  <si>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</si>
  <si>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</si>
  <si>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</si>
  <si>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</si>
  <si>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</si>
  <si>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</si>
  <si>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</si>
  <si>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</si>
  <si>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</si>
  <si>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</si>
  <si>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</si>
  <si>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</si>
  <si>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</si>
  <si>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</si>
  <si>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</si>
  <si>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</si>
  <si>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</si>
  <si>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</si>
  <si>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</si>
  <si>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</si>
  <si>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</si>
  <si>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</si>
  <si>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</si>
  <si>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</si>
  <si>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</si>
  <si>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</si>
  <si>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</si>
  <si>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</si>
  <si>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</si>
  <si>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</si>
  <si>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</si>
  <si>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</si>
  <si>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</si>
  <si>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</si>
  <si>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</si>
  <si>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</si>
  <si>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</si>
  <si>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</si>
  <si>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</si>
  <si>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</si>
  <si>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</si>
  <si>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</si>
  <si>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</si>
  <si>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</si>
  <si>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</si>
  <si>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</si>
  <si>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</si>
  <si>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</si>
  <si>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</si>
  <si>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</si>
  <si>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</si>
  <si>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</si>
  <si>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</si>
  <si>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</si>
  <si>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</si>
  <si>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</si>
  <si>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</si>
  <si>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</si>
  <si>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</si>
  <si>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</si>
  <si>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</si>
  <si>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</si>
  <si>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</si>
  <si>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</si>
  <si>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</si>
  <si>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</si>
  <si>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</si>
  <si>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</si>
  <si>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</si>
  <si>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</si>
  <si>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</si>
  <si>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</si>
  <si>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</si>
  <si>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</si>
  <si>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</si>
  <si>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</si>
  <si>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</si>
  <si>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</si>
  <si>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</si>
  <si>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</si>
  <si>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</si>
  <si>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</si>
  <si>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</si>
  <si>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</si>
  <si>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</si>
  <si>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</si>
  <si>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</si>
  <si>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</si>
  <si>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</si>
  <si>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</si>
  <si>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</si>
  <si>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</si>
  <si>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</si>
  <si>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</si>
  <si>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</si>
  <si>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</si>
  <si>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</si>
  <si>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</si>
  <si>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</si>
  <si>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</si>
  <si>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</si>
  <si>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</si>
  <si>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</si>
  <si>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</si>
  <si>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</si>
  <si>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</si>
  <si>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</si>
  <si>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</si>
  <si>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</si>
  <si>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</si>
  <si>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</si>
  <si>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</si>
  <si>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</si>
  <si>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</si>
  <si>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</si>
  <si>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</si>
  <si>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</si>
  <si>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</si>
  <si>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</si>
  <si>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</si>
  <si>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</si>
  <si>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</si>
  <si>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</si>
  <si>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</si>
  <si>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</si>
  <si>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</si>
  <si>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</si>
  <si>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</si>
  <si>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</si>
  <si>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</si>
  <si>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</si>
  <si>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</si>
  <si>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</si>
  <si>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</si>
  <si>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</si>
  <si>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</si>
  <si>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</si>
  <si>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</si>
  <si>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</si>
  <si>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</si>
  <si>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</si>
  <si>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</si>
  <si>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</si>
  <si>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</si>
  <si>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</si>
  <si>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</si>
  <si>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</si>
  <si>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</si>
  <si>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</si>
  <si>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</si>
  <si>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</si>
  <si>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</si>
  <si>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</si>
  <si>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</si>
  <si>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</si>
  <si>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</si>
  <si>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</si>
  <si>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</si>
  <si>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</si>
  <si>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</si>
  <si>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</si>
  <si>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</si>
  <si>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</si>
  <si>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</si>
  <si>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</si>
  <si>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</si>
  <si>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</si>
  <si>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</si>
  <si>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</si>
  <si>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</si>
  <si>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</si>
  <si>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</si>
  <si>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</si>
  <si>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</si>
  <si>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</si>
  <si>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</si>
  <si>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</si>
  <si>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</si>
  <si>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</si>
  <si>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</si>
  <si>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</si>
  <si>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</si>
  <si>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</si>
  <si>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</si>
  <si>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</si>
  <si>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</si>
  <si>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</si>
  <si>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</si>
  <si>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</si>
  <si>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</si>
  <si>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</si>
  <si>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</si>
  <si>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</si>
  <si>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</si>
  <si>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</si>
  <si>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</si>
  <si>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</si>
  <si>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</si>
  <si>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</si>
  <si>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</si>
  <si>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</si>
  <si>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</si>
  <si>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</si>
  <si>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</si>
  <si>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</si>
  <si>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</si>
  <si>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</si>
  <si>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</si>
  <si>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</si>
  <si>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</si>
  <si>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</si>
  <si>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</si>
  <si>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</si>
  <si>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</si>
  <si>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</si>
  <si>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</si>
  <si>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</si>
  <si>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</si>
  <si>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</si>
  <si>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</si>
  <si>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</si>
  <si>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</si>
  <si>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</si>
  <si>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</si>
  <si>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</si>
  <si>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</si>
  <si>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</si>
  <si>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</si>
  <si>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</si>
  <si>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</si>
  <si>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</si>
  <si>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</si>
  <si>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</si>
  <si>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</si>
  <si>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</si>
  <si>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</si>
  <si>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</si>
  <si>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</si>
  <si>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</si>
  <si>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</si>
  <si>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</si>
  <si>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</si>
  <si>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</si>
  <si>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</si>
  <si>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</si>
  <si>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</si>
  <si>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</si>
  <si>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</si>
  <si>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</si>
  <si>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</si>
  <si>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</si>
  <si>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</si>
  <si>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</si>
  <si>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</si>
  <si>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</si>
  <si>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</si>
  <si>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</si>
  <si>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</si>
  <si>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</si>
  <si>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</si>
  <si>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</si>
  <si>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</si>
  <si>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</si>
  <si>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</si>
  <si>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</si>
  <si>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</si>
  <si>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</si>
  <si>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</si>
  <si>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</si>
  <si>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</si>
  <si>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</si>
  <si>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</si>
  <si>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</si>
  <si>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</si>
  <si>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</si>
  <si>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</si>
  <si>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</si>
  <si>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</si>
  <si>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</si>
  <si>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</si>
  <si>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</si>
  <si>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</si>
  <si>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</si>
  <si>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</si>
  <si>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</si>
  <si>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</si>
  <si>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</si>
  <si>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</si>
  <si>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</si>
  <si>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</si>
  <si>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</si>
  <si>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</si>
  <si>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</si>
  <si>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</si>
  <si>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</si>
  <si>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</si>
  <si>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</si>
  <si>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</si>
  <si>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</si>
  <si>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</si>
  <si>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</si>
  <si>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</si>
  <si>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</si>
  <si>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</si>
  <si>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</si>
  <si>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</si>
  <si>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</si>
  <si>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</si>
  <si>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</si>
  <si>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</si>
  <si>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</si>
  <si>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</si>
  <si>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</si>
  <si>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</si>
  <si>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</si>
  <si>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</si>
  <si>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</si>
  <si>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</si>
  <si>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</si>
  <si>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</si>
  <si>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</si>
  <si>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</si>
  <si>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</si>
  <si>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</si>
  <si>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</si>
  <si>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</si>
  <si>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</si>
  <si>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</si>
  <si>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</si>
  <si>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</si>
  <si>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</si>
  <si>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</si>
  <si>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</si>
  <si>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</si>
  <si>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</si>
  <si>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</si>
  <si>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</si>
  <si>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</si>
  <si>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</si>
  <si>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</si>
  <si>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</si>
  <si>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</si>
  <si>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</si>
  <si>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</si>
  <si>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</si>
  <si>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</si>
  <si>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</si>
  <si>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</si>
  <si>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</si>
  <si>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</si>
  <si>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</si>
  <si>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</si>
  <si>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</si>
  <si>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</si>
  <si>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</si>
  <si>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</si>
  <si>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</si>
  <si>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</si>
  <si>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</si>
  <si>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</si>
  <si>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</si>
  <si>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</si>
  <si>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</si>
  <si>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</si>
  <si>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</si>
  <si>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</si>
  <si>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</si>
  <si>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</si>
  <si>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</si>
  <si>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</si>
  <si>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</si>
  <si>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</si>
  <si>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</si>
  <si>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</si>
  <si>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</si>
  <si>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</si>
  <si>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</si>
  <si>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</si>
  <si>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</si>
  <si>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</si>
  <si>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</si>
  <si>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</si>
  <si>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</si>
  <si>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</si>
  <si>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</si>
  <si>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</si>
  <si>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</si>
  <si>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</si>
  <si>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</si>
  <si>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</si>
  <si>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</si>
  <si>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</si>
  <si>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</si>
  <si>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</si>
  <si>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</si>
  <si>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</si>
  <si>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</si>
  <si>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</si>
  <si>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</si>
  <si>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</si>
  <si>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</si>
  <si>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</si>
  <si>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</si>
  <si>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</si>
  <si>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</si>
  <si>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</si>
  <si>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</si>
  <si>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</si>
  <si>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</si>
  <si>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</si>
  <si>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</si>
  <si>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</si>
  <si>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</si>
  <si>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</si>
  <si>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</si>
  <si>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</si>
  <si>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</si>
  <si>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</si>
  <si>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</si>
  <si>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</si>
  <si>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</si>
  <si>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</si>
  <si>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</si>
  <si>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</si>
  <si>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</si>
  <si>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</si>
  <si>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</si>
  <si>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</si>
  <si>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</si>
  <si>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</si>
  <si>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</si>
  <si>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</si>
  <si>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</si>
  <si>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</si>
  <si>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</si>
  <si>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</si>
  <si>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</si>
  <si>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</si>
  <si>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</si>
  <si>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</si>
  <si>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</si>
  <si>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</si>
  <si>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</si>
  <si>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</si>
  <si>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</si>
  <si>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</si>
  <si>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</si>
  <si>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</si>
  <si>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</si>
  <si>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</si>
  <si>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</si>
  <si>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</si>
  <si>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</si>
  <si>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</si>
  <si>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</si>
  <si>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</si>
  <si>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</si>
  <si>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</si>
  <si>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</si>
  <si>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</si>
  <si>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</si>
  <si>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</si>
  <si>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</si>
  <si>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</si>
  <si>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</si>
  <si>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</si>
  <si>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</si>
  <si>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</si>
  <si>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</si>
  <si>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</si>
  <si>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</si>
  <si>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</si>
  <si>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</si>
  <si>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</si>
  <si>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</si>
  <si>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</si>
  <si>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</si>
  <si>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</si>
  <si>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</si>
  <si>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</si>
  <si>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</si>
  <si>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</si>
  <si>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</si>
  <si>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</si>
  <si>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</si>
  <si>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</si>
  <si>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</si>
  <si>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</si>
  <si>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</si>
  <si>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</si>
  <si>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</si>
  <si>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</si>
  <si>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</si>
  <si>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</si>
  <si>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</si>
  <si>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</si>
  <si>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</si>
  <si>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</si>
  <si>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</si>
  <si>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</si>
  <si>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</si>
  <si>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</si>
  <si>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</si>
  <si>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</si>
  <si>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</si>
  <si>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</si>
  <si>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</si>
  <si>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</si>
  <si>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</si>
  <si>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</si>
  <si>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</si>
  <si>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</si>
  <si>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</si>
  <si>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</si>
  <si>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</si>
  <si>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</si>
  <si>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</si>
  <si>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</si>
  <si>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</si>
  <si>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</si>
  <si>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</si>
  <si>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</si>
  <si>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</si>
  <si>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</si>
  <si>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</si>
  <si>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</si>
  <si>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</si>
  <si>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</si>
  <si>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</si>
  <si>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</si>
  <si>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</si>
  <si>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</si>
  <si>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</si>
  <si>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</si>
  <si>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</si>
  <si>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</si>
  <si>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</si>
  <si>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</si>
  <si>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</si>
  <si>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</si>
  <si>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</si>
  <si>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</si>
  <si>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</si>
  <si>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</si>
  <si>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</si>
  <si>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</si>
  <si>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</si>
  <si>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</si>
  <si>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</si>
  <si>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</si>
  <si>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</si>
  <si>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</si>
  <si>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</si>
  <si>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</si>
  <si>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</si>
  <si>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</si>
  <si>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</si>
  <si>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</si>
  <si>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</si>
  <si>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</si>
  <si>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</si>
  <si>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</si>
  <si>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</si>
  <si>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</si>
  <si>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</si>
  <si>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</si>
  <si>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</si>
  <si>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</si>
  <si>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</si>
  <si>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</si>
  <si>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</si>
  <si>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</si>
  <si>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</si>
  <si>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</si>
  <si>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</si>
  <si>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</si>
  <si>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</si>
  <si>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</si>
  <si>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</si>
  <si>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</si>
  <si>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</si>
  <si>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</si>
  <si>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</si>
  <si>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</si>
  <si>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</si>
  <si>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</si>
  <si>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</si>
  <si>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</si>
  <si>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</si>
  <si>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</si>
  <si>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</si>
  <si>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</si>
  <si>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</si>
  <si>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</si>
  <si>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</si>
  <si>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</si>
  <si>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</si>
  <si>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</si>
  <si>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</si>
  <si>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</si>
  <si>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</si>
  <si>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</si>
  <si>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</si>
  <si>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</si>
  <si>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</si>
  <si>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</si>
  <si>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</si>
  <si>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</si>
  <si>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</si>
  <si>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</si>
  <si>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</si>
  <si>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</si>
  <si>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</si>
  <si>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</si>
  <si>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</si>
  <si>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</si>
  <si>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</si>
  <si>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</si>
  <si>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</si>
  <si>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</si>
  <si>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</si>
  <si>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</si>
  <si>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</si>
  <si>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</si>
  <si>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</si>
  <si>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</si>
  <si>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</si>
  <si>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</si>
  <si>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</si>
  <si>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</si>
  <si>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</si>
  <si>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</si>
  <si>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</si>
  <si>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</si>
  <si>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</si>
  <si>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</si>
  <si>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</si>
  <si>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</si>
  <si>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</si>
  <si>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</si>
  <si>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</si>
  <si>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</si>
  <si>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</si>
  <si>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</si>
  <si>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</si>
  <si>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</si>
  <si>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</si>
  <si>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</si>
  <si>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</si>
  <si>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</si>
  <si>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</si>
  <si>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</si>
  <si>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</si>
  <si>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</si>
  <si>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</si>
  <si>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</si>
  <si>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</si>
  <si>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</si>
  <si>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</si>
  <si>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</si>
  <si>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</si>
  <si>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</si>
  <si>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</si>
  <si>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</si>
  <si>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</si>
  <si>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</si>
  <si>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</si>
  <si>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</si>
  <si>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</si>
  <si>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</si>
  <si>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</si>
  <si>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</si>
  <si>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</si>
  <si>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</si>
  <si>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</si>
  <si>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</si>
  <si>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</si>
  <si>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</si>
  <si>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</si>
  <si>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</si>
  <si>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</si>
  <si>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</si>
  <si>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</si>
  <si>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</si>
  <si>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</si>
  <si>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</si>
  <si>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</si>
  <si>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</si>
  <si>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</si>
  <si>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</si>
  <si>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</si>
  <si>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</si>
  <si>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</si>
  <si>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</si>
  <si>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</si>
  <si>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</si>
  <si>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</si>
  <si>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</si>
  <si>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</si>
  <si>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</si>
  <si>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</si>
  <si>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</si>
  <si>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</si>
  <si>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</si>
  <si>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</si>
  <si>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</si>
  <si>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</si>
  <si>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</si>
  <si>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</si>
  <si>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</si>
  <si>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</si>
  <si>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</si>
  <si>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</si>
  <si>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</si>
  <si>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</si>
  <si>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</si>
  <si>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</si>
  <si>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</si>
  <si>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</si>
  <si>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</si>
  <si>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</si>
  <si>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</si>
  <si>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</si>
  <si>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</si>
  <si>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</si>
  <si>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</si>
  <si>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</si>
  <si>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</si>
  <si>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</si>
  <si>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</si>
  <si>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</si>
  <si>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</si>
  <si>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</si>
  <si>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</si>
  <si>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</si>
  <si>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</si>
  <si>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</si>
  <si>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</si>
  <si>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</si>
  <si>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</si>
  <si>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</si>
  <si>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</si>
  <si>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</si>
  <si>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</si>
  <si>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</si>
  <si>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</si>
  <si>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</si>
  <si>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</si>
  <si>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</si>
  <si>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</si>
  <si>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</si>
  <si>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</si>
  <si>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</si>
  <si>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</si>
  <si>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</si>
  <si>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</si>
  <si>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</si>
  <si>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</si>
  <si>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</si>
  <si>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</si>
  <si>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</si>
  <si>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</si>
  <si>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</si>
  <si>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</si>
  <si>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</si>
  <si>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</si>
  <si>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</si>
  <si>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</si>
  <si>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</si>
  <si>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</si>
  <si>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</si>
  <si>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</si>
  <si>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</si>
  <si>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</si>
  <si>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</si>
  <si>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</si>
  <si>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</si>
  <si>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</si>
  <si>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</si>
  <si>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</si>
  <si>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</si>
  <si>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</si>
  <si>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</si>
  <si>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</si>
  <si>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</si>
  <si>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</si>
  <si>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</si>
  <si>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</si>
  <si>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</si>
  <si>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</si>
  <si>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</si>
  <si>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</si>
  <si>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</si>
  <si>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</si>
  <si>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</si>
  <si>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</si>
  <si>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</si>
  <si>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</si>
  <si>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</si>
  <si>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</si>
  <si>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</si>
  <si>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</si>
  <si>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</si>
  <si>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</si>
  <si>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</si>
  <si>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</si>
  <si>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</si>
  <si>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</si>
  <si>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</si>
  <si>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</si>
  <si>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</si>
  <si>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</si>
  <si>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</si>
  <si>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</si>
  <si>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</si>
  <si>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</si>
  <si>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</si>
  <si>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</si>
  <si>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</si>
  <si>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</si>
  <si>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</si>
  <si>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</si>
  <si>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</si>
  <si>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</si>
  <si>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</si>
  <si>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</si>
  <si>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</si>
  <si>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</si>
  <si>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</si>
  <si>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</si>
  <si>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</si>
  <si>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</si>
  <si>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</si>
  <si>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</si>
  <si>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</si>
  <si>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</si>
  <si>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</si>
  <si>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</si>
  <si>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</si>
  <si>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</si>
  <si>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</si>
  <si>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</si>
  <si>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</si>
  <si>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</si>
  <si>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</si>
  <si>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</si>
  <si>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</si>
  <si>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</si>
  <si>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</si>
  <si>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</si>
  <si>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</si>
  <si>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</si>
  <si>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</si>
  <si>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</si>
  <si>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</si>
  <si>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</si>
  <si>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</si>
  <si>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</si>
  <si>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</si>
  <si>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</si>
  <si>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</si>
  <si>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</si>
  <si>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</si>
  <si>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</si>
  <si>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</si>
  <si>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</si>
  <si>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</si>
  <si>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</si>
  <si>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</si>
  <si>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</si>
  <si>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</si>
  <si>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</si>
  <si>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</si>
  <si>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</si>
  <si>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</si>
  <si>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</si>
  <si>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</si>
  <si>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</si>
  <si>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</si>
  <si>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</si>
  <si>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</si>
  <si>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</si>
  <si>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</si>
  <si>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</si>
  <si>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</si>
  <si>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</si>
  <si>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</si>
  <si>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</si>
  <si>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</si>
  <si>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</si>
  <si>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</si>
  <si>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</si>
  <si>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</si>
  <si>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</si>
  <si>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</si>
  <si>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</si>
  <si>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</si>
  <si>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</si>
  <si>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</si>
  <si>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</si>
  <si>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</si>
  <si>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</si>
  <si>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</si>
  <si>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</si>
  <si>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</si>
  <si>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</si>
  <si>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</si>
  <si>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</si>
  <si>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</si>
  <si>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</si>
  <si>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</si>
  <si>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</si>
  <si>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</si>
  <si>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</si>
  <si>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</si>
  <si>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</si>
  <si>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</si>
  <si>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</si>
  <si>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</si>
  <si>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</si>
  <si>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</si>
  <si>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</si>
  <si>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</si>
  <si>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</si>
  <si>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</si>
  <si>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</si>
  <si>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</si>
  <si>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</si>
  <si>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</si>
  <si>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</si>
  <si>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</si>
  <si>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</si>
  <si>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</si>
  <si>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</si>
  <si>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</si>
  <si>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</si>
  <si>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</si>
  <si>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</si>
  <si>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</si>
  <si>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</si>
  <si>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</si>
  <si>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</si>
  <si>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</si>
  <si>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</si>
  <si>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</si>
  <si>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</si>
  <si>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</si>
  <si>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</si>
  <si>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</si>
  <si>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</si>
  <si>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</si>
  <si>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</si>
  <si>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</si>
  <si>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</si>
  <si>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</si>
  <si>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</si>
  <si>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</si>
  <si>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</si>
  <si>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</si>
  <si>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</si>
  <si>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</si>
  <si>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</si>
  <si>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</si>
  <si>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</si>
  <si>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</si>
  <si>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</si>
  <si>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</si>
  <si>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</si>
  <si>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</si>
  <si>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</si>
  <si>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</si>
  <si>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</si>
  <si>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</si>
  <si>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</si>
  <si>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</si>
  <si>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</si>
  <si>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</si>
  <si>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</si>
  <si>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</si>
  <si>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</si>
  <si>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</si>
  <si>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</si>
  <si>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</si>
  <si>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</si>
  <si>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</si>
  <si>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</si>
  <si>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</si>
  <si>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</si>
  <si>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</si>
  <si>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</si>
  <si>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</si>
  <si>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</si>
  <si>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</si>
  <si>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</si>
  <si>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</si>
  <si>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</si>
  <si>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</si>
  <si>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</si>
  <si>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</si>
  <si>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</si>
  <si>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</si>
  <si>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</si>
  <si>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</si>
  <si>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</si>
  <si>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</si>
  <si>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</si>
  <si>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</si>
  <si>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</si>
  <si>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</si>
  <si>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</si>
  <si>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</si>
  <si>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</si>
  <si>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</si>
  <si>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</si>
  <si>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</si>
  <si>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</si>
  <si>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</si>
  <si>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</si>
  <si>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</si>
  <si>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</si>
  <si>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</si>
  <si>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</si>
  <si>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</si>
  <si>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</si>
  <si>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</si>
  <si>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</si>
  <si>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</si>
  <si>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</si>
  <si>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</si>
  <si>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</si>
  <si>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</si>
  <si>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</si>
  <si>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</si>
  <si>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</si>
  <si>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</si>
  <si>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</si>
  <si>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</si>
  <si>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</si>
  <si>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</si>
  <si>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</si>
  <si>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</si>
  <si>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</si>
  <si>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</si>
  <si>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</si>
  <si>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</si>
  <si>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</si>
  <si>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</si>
  <si>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</si>
  <si>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</si>
  <si>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</si>
  <si>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</si>
  <si>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</si>
  <si>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</si>
  <si>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</si>
  <si>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</si>
  <si>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</si>
  <si>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</si>
  <si>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</si>
  <si>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</si>
  <si>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</si>
  <si>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</si>
  <si>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</si>
  <si>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</si>
  <si>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</si>
  <si>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</si>
  <si>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</si>
  <si>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</si>
  <si>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</si>
  <si>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</si>
  <si>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</si>
  <si>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</si>
  <si>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</si>
  <si>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</si>
  <si>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</si>
  <si>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</si>
  <si>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</si>
  <si>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</si>
  <si>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</si>
  <si>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</si>
  <si>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</si>
  <si>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</si>
  <si>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</si>
  <si>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</si>
  <si>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</si>
  <si>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</si>
  <si>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</si>
  <si>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</si>
  <si>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</si>
  <si>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</si>
  <si>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</si>
  <si>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</si>
  <si>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</si>
  <si>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</si>
  <si>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</si>
  <si>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</si>
  <si>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</si>
  <si>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</si>
  <si>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</si>
  <si>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</si>
  <si>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</si>
  <si>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</si>
  <si>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</si>
  <si>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</si>
  <si>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</si>
  <si>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</si>
  <si>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</si>
  <si>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</si>
  <si>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</si>
  <si>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</si>
  <si>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</si>
  <si>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</si>
  <si>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</si>
  <si>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</si>
  <si>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</si>
  <si>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</si>
  <si>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</si>
  <si>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</si>
  <si>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</si>
  <si>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</si>
  <si>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</si>
  <si>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</si>
  <si>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</si>
  <si>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</si>
  <si>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</si>
  <si>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</si>
  <si>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</si>
  <si>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</si>
  <si>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</si>
  <si>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</si>
  <si>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</si>
  <si>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</si>
  <si>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</si>
  <si>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</si>
  <si>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</si>
  <si>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</si>
  <si>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</si>
  <si>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</si>
  <si>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</si>
  <si>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</si>
  <si>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</si>
  <si>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</si>
  <si>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</si>
  <si>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</si>
  <si>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</si>
  <si>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</si>
  <si>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</si>
  <si>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</si>
  <si>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</si>
  <si>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</si>
  <si>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</si>
  <si>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</si>
  <si>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</si>
  <si>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</si>
  <si>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</si>
  <si>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</si>
  <si>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</si>
  <si>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</si>
  <si>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</si>
  <si>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</si>
  <si>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</si>
  <si>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</si>
  <si>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</si>
  <si>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</si>
  <si>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</si>
  <si>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</si>
  <si>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</si>
  <si>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</si>
  <si>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</si>
  <si>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</si>
  <si>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</si>
  <si>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</si>
  <si>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</si>
  <si>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</si>
  <si>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</si>
  <si>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</si>
  <si>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</si>
  <si>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</si>
  <si>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</si>
  <si>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</si>
  <si>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</si>
  <si>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</si>
  <si>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</si>
  <si>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</si>
  <si>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</si>
  <si>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</si>
  <si>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</si>
  <si>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</si>
  <si>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</si>
  <si>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</si>
  <si>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</si>
  <si>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</si>
  <si>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</si>
  <si>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</si>
  <si>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</si>
  <si>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</si>
  <si>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</si>
  <si>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</si>
  <si>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</si>
  <si>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</si>
  <si>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</si>
  <si>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</si>
  <si>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</si>
  <si>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</si>
  <si>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</si>
  <si>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</si>
  <si>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</si>
  <si>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</si>
  <si>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</si>
  <si>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</si>
  <si>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</si>
  <si>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</si>
  <si>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</si>
  <si>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</si>
  <si>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</si>
  <si>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</si>
  <si>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</si>
  <si>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</si>
  <si>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</si>
  <si>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</si>
  <si>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</si>
  <si>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</si>
  <si>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</si>
  <si>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</si>
  <si>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</si>
  <si>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</si>
  <si>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</si>
  <si>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</si>
  <si>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</si>
  <si>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</si>
  <si>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</si>
  <si>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</si>
  <si>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</si>
  <si>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</si>
  <si>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</si>
  <si>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</si>
  <si>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</si>
  <si>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</si>
  <si>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</si>
  <si>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</si>
  <si>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</si>
  <si>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</si>
  <si>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</si>
  <si>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</si>
  <si>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</si>
  <si>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</si>
  <si>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</si>
  <si>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</si>
  <si>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</si>
  <si>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</si>
  <si>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</si>
  <si>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</si>
  <si>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</si>
  <si>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</si>
  <si>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</si>
  <si>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</si>
  <si>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</si>
  <si>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</si>
  <si>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</si>
  <si>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</si>
  <si>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</si>
  <si>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</si>
  <si>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</si>
  <si>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</si>
  <si>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</si>
  <si>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</si>
  <si>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</si>
  <si>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</si>
  <si>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</si>
  <si>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</si>
  <si>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</si>
  <si>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</si>
  <si>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</si>
  <si>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</si>
  <si>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</si>
  <si>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</si>
  <si>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</si>
  <si>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</si>
  <si>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</si>
  <si>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</si>
  <si>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</si>
  <si>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</si>
  <si>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</si>
  <si>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</si>
  <si>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</si>
  <si>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</si>
  <si>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</si>
  <si>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</si>
  <si>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</si>
  <si>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</si>
  <si>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</si>
  <si>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</si>
  <si>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</si>
  <si>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</si>
  <si>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</si>
  <si>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</si>
  <si>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</si>
  <si>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</si>
  <si>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</si>
  <si>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</si>
  <si>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</si>
  <si>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</si>
  <si>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</si>
  <si>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</si>
  <si>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</si>
  <si>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</si>
  <si>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</si>
  <si>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</si>
  <si>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</si>
  <si>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</si>
  <si>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</si>
  <si>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</si>
  <si>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</si>
  <si>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</si>
  <si>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</si>
  <si>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</si>
  <si>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</si>
  <si>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</si>
  <si>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</si>
  <si>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</si>
  <si>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</si>
  <si>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</si>
  <si>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</si>
  <si>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</si>
  <si>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</si>
  <si>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</si>
  <si>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</si>
  <si>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</si>
  <si>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</si>
  <si>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</si>
  <si>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</si>
  <si>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</si>
  <si>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</si>
  <si>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</si>
  <si>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</si>
  <si>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</si>
  <si>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</si>
  <si>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</si>
  <si>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</si>
  <si>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</si>
  <si>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</si>
  <si>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</si>
  <si>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</si>
  <si>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</si>
  <si>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</si>
  <si>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</si>
  <si>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</si>
  <si>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</si>
  <si>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</si>
  <si>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</si>
  <si>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</si>
  <si>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</si>
  <si>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</si>
  <si>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</si>
  <si>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</si>
  <si>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</si>
  <si>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</si>
  <si>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</si>
  <si>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</si>
  <si>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</si>
  <si>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</si>
  <si>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</si>
  <si>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</si>
  <si>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</si>
  <si>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</si>
  <si>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</si>
  <si>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</si>
  <si>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</si>
  <si>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</si>
  <si>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</si>
  <si>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</si>
  <si>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</si>
  <si>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</si>
  <si>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</si>
  <si>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</si>
  <si>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</si>
  <si>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</si>
  <si>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</si>
  <si>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</si>
  <si>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</si>
  <si>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</si>
  <si>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</si>
  <si>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</si>
  <si>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</si>
  <si>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</si>
  <si>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</si>
  <si>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</si>
  <si>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</si>
  <si>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</si>
  <si>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</si>
  <si>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</si>
  <si>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</si>
  <si>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</si>
  <si>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</si>
  <si>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</si>
  <si>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</si>
  <si>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</si>
  <si>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</si>
  <si>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</si>
  <si>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</si>
  <si>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</si>
  <si>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</si>
  <si>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</si>
  <si>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</si>
  <si>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</si>
  <si>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</si>
  <si>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</si>
  <si>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</si>
  <si>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</si>
  <si>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</si>
  <si>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</si>
  <si>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</si>
  <si>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</si>
  <si>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</si>
  <si>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</si>
  <si>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</si>
  <si>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</si>
  <si>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</si>
  <si>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</si>
  <si>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</si>
  <si>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</si>
  <si>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</si>
  <si>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</si>
  <si>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</si>
  <si>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</si>
  <si>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</si>
  <si>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</si>
  <si>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</si>
  <si>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</si>
  <si>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</si>
  <si>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</si>
  <si>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</si>
  <si>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</si>
  <si>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</si>
  <si>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</si>
  <si>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</si>
  <si>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</si>
  <si>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</si>
  <si>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</si>
  <si>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</si>
  <si>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</si>
  <si>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</si>
  <si>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</si>
  <si>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</si>
  <si>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</si>
  <si>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</si>
  <si>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</si>
  <si>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</si>
  <si>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</si>
  <si>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</si>
  <si>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</si>
  <si>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</si>
  <si>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</si>
  <si>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</si>
  <si>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</si>
  <si>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</si>
  <si>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</si>
  <si>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</si>
  <si>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</si>
  <si>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</si>
  <si>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</si>
  <si>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</si>
  <si>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</si>
  <si>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</si>
  <si>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</si>
  <si>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</si>
  <si>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</si>
  <si>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</si>
  <si>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</si>
  <si>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</si>
  <si>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</si>
  <si>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</si>
  <si>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</si>
  <si>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</si>
  <si>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</si>
  <si>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</si>
  <si>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</si>
  <si>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</si>
  <si>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</si>
  <si>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</si>
  <si>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</si>
  <si>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</si>
  <si>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</si>
  <si>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</si>
  <si>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</si>
  <si>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</si>
  <si>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</si>
  <si>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</si>
  <si>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</si>
  <si>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</si>
  <si>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</si>
  <si>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</si>
  <si>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</si>
  <si>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</si>
  <si>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</si>
  <si>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</si>
  <si>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</si>
  <si>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</si>
  <si>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</si>
  <si>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</si>
  <si>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</si>
  <si>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</si>
  <si>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</si>
  <si>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</si>
  <si>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</si>
  <si>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</si>
  <si>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</si>
  <si>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</si>
  <si>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</si>
  <si>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</si>
  <si>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</si>
  <si>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</si>
  <si>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</si>
  <si>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</si>
  <si>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</si>
  <si>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</si>
  <si>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</si>
  <si>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</si>
  <si>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</si>
  <si>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</si>
  <si>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</si>
  <si>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</si>
  <si>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</si>
  <si>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</si>
  <si>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</si>
  <si>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</si>
  <si>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</si>
  <si>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</si>
  <si>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</si>
  <si>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</si>
  <si>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</si>
  <si>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</si>
  <si>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</si>
  <si>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</si>
  <si>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</si>
  <si>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</si>
  <si>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</si>
  <si>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</si>
  <si>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</si>
  <si>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</si>
  <si>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</si>
  <si>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</si>
  <si>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</si>
  <si>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</si>
  <si>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</si>
  <si>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</si>
  <si>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</si>
  <si>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</si>
  <si>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</si>
  <si>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</si>
  <si>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</si>
  <si>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</si>
  <si>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</si>
  <si>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</si>
  <si>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</si>
  <si>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</si>
  <si>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</si>
  <si>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</si>
  <si>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</si>
  <si>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</si>
  <si>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</si>
  <si>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</si>
  <si>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</si>
  <si>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</si>
  <si>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</si>
  <si>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</si>
  <si>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</si>
  <si>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</si>
  <si>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</si>
  <si>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</si>
  <si>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</si>
  <si>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</si>
  <si>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</si>
  <si>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</si>
  <si>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</si>
  <si>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</si>
  <si>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</si>
  <si>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</si>
  <si>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</si>
  <si>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</si>
  <si>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</si>
  <si>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</si>
  <si>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</si>
  <si>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</si>
  <si>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</si>
  <si>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</si>
  <si>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</si>
  <si>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</si>
  <si>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</si>
  <si>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</si>
  <si>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</si>
  <si>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</si>
  <si>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</si>
  <si>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</si>
  <si>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</si>
  <si>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</si>
  <si>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</si>
  <si>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</si>
  <si>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</si>
  <si>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</si>
  <si>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</si>
  <si>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</si>
  <si>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</si>
  <si>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</si>
  <si>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</si>
  <si>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</si>
  <si>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</si>
  <si>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</si>
  <si>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</si>
  <si>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</si>
  <si>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</si>
  <si>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</si>
  <si>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</si>
  <si>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</si>
  <si>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</si>
  <si>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</si>
  <si>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</si>
  <si>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</si>
  <si>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</si>
  <si>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</si>
  <si>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</si>
  <si>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</si>
  <si>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</si>
  <si>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</si>
  <si>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</si>
  <si>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</si>
  <si>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</si>
  <si>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</si>
  <si>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</si>
  <si>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</si>
  <si>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</si>
  <si>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</si>
  <si>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</si>
  <si>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</si>
  <si>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</si>
  <si>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</si>
  <si>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</si>
  <si>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</si>
  <si>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</si>
  <si>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</si>
  <si>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</si>
  <si>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</si>
  <si>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</si>
  <si>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</si>
  <si>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</si>
  <si>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</si>
  <si>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</si>
  <si>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</si>
  <si>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</si>
  <si>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</si>
  <si>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</si>
  <si>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</si>
  <si>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</si>
  <si>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</si>
  <si>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</si>
  <si>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</si>
  <si>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</si>
  <si>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</si>
  <si>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</si>
  <si>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</si>
  <si>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</si>
  <si>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</si>
  <si>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</si>
  <si>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</si>
  <si>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</si>
  <si>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</si>
  <si>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</si>
  <si>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</si>
  <si>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</si>
  <si>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</si>
  <si>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</si>
  <si>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</si>
  <si>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</si>
  <si>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</si>
  <si>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</si>
  <si>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</si>
  <si>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</si>
  <si>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</si>
  <si>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</si>
  <si>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</si>
  <si>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</si>
  <si>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</si>
  <si>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</si>
  <si>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</si>
  <si>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</si>
  <si>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</si>
  <si>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</si>
  <si>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</si>
  <si>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</si>
  <si>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</si>
  <si>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</si>
  <si>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</si>
  <si>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</si>
  <si>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</si>
  <si>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</si>
  <si>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</si>
  <si>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</si>
  <si>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</si>
  <si>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</si>
  <si>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</si>
  <si>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</si>
  <si>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</si>
  <si>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</si>
  <si>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</si>
  <si>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</si>
  <si>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</si>
  <si>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</si>
  <si>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</si>
  <si>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</si>
  <si>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</si>
  <si>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</si>
  <si>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</si>
  <si>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</si>
  <si>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</si>
  <si>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</si>
  <si>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</si>
  <si>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</si>
  <si>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</si>
  <si>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</si>
  <si>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</si>
  <si>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</si>
  <si>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</si>
  <si>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</si>
  <si>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</si>
  <si>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</si>
  <si>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</si>
  <si>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</si>
  <si>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</si>
  <si>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</si>
  <si>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</si>
  <si>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</si>
  <si>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</si>
  <si>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</si>
  <si>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</si>
  <si>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</si>
  <si>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</si>
  <si>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</si>
  <si>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</si>
  <si>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</si>
  <si>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</si>
  <si>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</si>
  <si>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</si>
  <si>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</si>
  <si>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</si>
  <si>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</si>
  <si>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</si>
  <si>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</si>
  <si>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</si>
  <si>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</si>
  <si>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</si>
  <si>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</si>
  <si>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</si>
  <si>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</si>
  <si>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</si>
  <si>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</si>
  <si>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</si>
  <si>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</si>
  <si>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</si>
  <si>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</si>
  <si>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</si>
  <si>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</si>
  <si>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</si>
  <si>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</si>
  <si>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</si>
  <si>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</si>
  <si>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</si>
  <si>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</si>
  <si>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</si>
  <si>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</si>
  <si>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</si>
  <si>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</si>
  <si>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</si>
  <si>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</si>
  <si>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</si>
  <si>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</si>
  <si>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</si>
  <si>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</si>
  <si>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</si>
  <si>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</si>
  <si>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</si>
  <si>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</si>
  <si>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</si>
  <si>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</si>
  <si>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</si>
  <si>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</si>
  <si>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</si>
  <si>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</si>
  <si>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</si>
  <si>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</si>
  <si>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</si>
  <si>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</si>
  <si>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</si>
  <si>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</si>
  <si>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</si>
  <si>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</si>
  <si>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</si>
  <si>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</si>
  <si>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</si>
  <si>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</si>
  <si>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</si>
  <si>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</si>
  <si>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</si>
  <si>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</si>
  <si>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</si>
  <si>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</si>
  <si>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</si>
  <si>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</si>
  <si>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</si>
  <si>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</si>
  <si>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</si>
  <si>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</si>
  <si>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</si>
  <si>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</si>
  <si>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</si>
  <si>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</si>
  <si>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</si>
  <si>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</si>
  <si>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</si>
  <si>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</si>
  <si>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</si>
  <si>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</si>
  <si>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</si>
  <si>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</si>
  <si>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</si>
  <si>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</si>
  <si>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</si>
  <si>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</si>
  <si>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</si>
  <si>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</si>
  <si>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</si>
  <si>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</si>
  <si>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</si>
  <si>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</si>
  <si>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</si>
  <si>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</si>
  <si>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</si>
  <si>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</si>
  <si>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</si>
  <si>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</si>
  <si>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</si>
  <si>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</si>
  <si>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</si>
  <si>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</si>
  <si>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</si>
  <si>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</si>
  <si>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</si>
  <si>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</si>
  <si>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</si>
  <si>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</si>
  <si>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</si>
  <si>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</si>
  <si>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</si>
  <si>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</si>
  <si>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</si>
  <si>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</si>
  <si>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</si>
  <si>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</si>
  <si>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</si>
  <si>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</si>
  <si>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</si>
  <si>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</si>
  <si>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</si>
  <si>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</si>
  <si>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</si>
  <si>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</si>
  <si>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</si>
  <si>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</si>
  <si>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</si>
  <si>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</si>
  <si>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</si>
  <si>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</si>
  <si>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</si>
  <si>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</si>
  <si>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</si>
  <si>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</si>
  <si>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</si>
  <si>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</si>
  <si>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</si>
  <si>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</si>
  <si>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</si>
  <si>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</si>
  <si>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</si>
  <si>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</si>
  <si>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</si>
  <si>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</si>
  <si>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</si>
  <si>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</si>
  <si>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</si>
  <si>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</si>
  <si>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</si>
  <si>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</si>
  <si>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</si>
  <si>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</si>
  <si>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</si>
  <si>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</si>
  <si>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</si>
  <si>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</si>
  <si>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</si>
  <si>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</si>
  <si>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</si>
  <si>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</si>
  <si>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</si>
  <si>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</si>
  <si>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</si>
  <si>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</si>
  <si>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</si>
  <si>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</si>
  <si>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</si>
  <si>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</si>
  <si>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</si>
  <si>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</si>
  <si>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</si>
  <si>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</si>
  <si>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</si>
  <si>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</si>
  <si>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</si>
  <si>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</si>
  <si>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</si>
  <si>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</si>
  <si>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</si>
  <si>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</si>
  <si>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</si>
  <si>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</si>
  <si>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</si>
  <si>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</si>
  <si>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</si>
  <si>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</si>
  <si>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</si>
  <si>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</si>
  <si>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</si>
  <si>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</si>
  <si>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</si>
  <si>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</si>
  <si>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</si>
  <si>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</si>
  <si>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</si>
  <si>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</si>
  <si>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</si>
  <si>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</si>
  <si>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</si>
  <si>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</si>
  <si>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</si>
  <si>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</si>
  <si>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</si>
  <si>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</si>
  <si>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</si>
  <si>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</si>
  <si>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</si>
  <si>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</si>
  <si>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</si>
  <si>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</si>
  <si>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</si>
  <si>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</si>
  <si>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</si>
  <si>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</si>
  <si>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</si>
  <si>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</si>
  <si>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</si>
  <si>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</si>
  <si>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</si>
  <si>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</si>
  <si>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</si>
  <si>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</si>
  <si>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</si>
  <si>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</si>
  <si>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</si>
  <si>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</si>
  <si>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</si>
  <si>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</si>
  <si>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</si>
  <si>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</si>
  <si>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</si>
  <si>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</si>
  <si>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</si>
  <si>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</si>
  <si>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</si>
  <si>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</si>
  <si>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</si>
  <si>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</si>
  <si>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</si>
  <si>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</si>
  <si>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</si>
  <si>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</si>
  <si>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</si>
  <si>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</si>
  <si>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</si>
  <si>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</si>
  <si>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</si>
  <si>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</si>
  <si>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</si>
  <si>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</si>
  <si>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</si>
  <si>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</si>
  <si>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</si>
  <si>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</si>
  <si>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</si>
  <si>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</si>
  <si>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</si>
  <si>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</si>
  <si>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</si>
  <si>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</si>
  <si>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</si>
  <si>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</si>
  <si>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</si>
  <si>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</si>
  <si>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</si>
  <si>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</si>
  <si>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</si>
  <si>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</si>
  <si>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</si>
  <si>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</si>
  <si>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</si>
  <si>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</si>
  <si>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</si>
  <si>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</si>
  <si>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</si>
  <si>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</si>
  <si>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</si>
  <si>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</si>
  <si>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</si>
  <si>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</si>
  <si>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</si>
  <si>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</si>
  <si>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</si>
  <si>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</si>
  <si>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</si>
  <si>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</si>
  <si>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</si>
  <si>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</si>
  <si>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</si>
  <si>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</si>
  <si>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</si>
  <si>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</si>
  <si>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</si>
  <si>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</si>
  <si>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</si>
  <si>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</si>
  <si>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</si>
  <si>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</si>
  <si>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</si>
  <si>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</si>
  <si>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</si>
  <si>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</si>
  <si>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</si>
  <si>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</si>
  <si>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</si>
  <si>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</si>
  <si>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</si>
  <si>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</si>
  <si>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</si>
  <si>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</si>
  <si>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</si>
  <si>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</si>
  <si>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</si>
  <si>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</si>
  <si>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</si>
  <si>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</si>
  <si>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</si>
  <si>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</si>
  <si>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</si>
  <si>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</si>
  <si>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</si>
  <si>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</si>
  <si>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</si>
  <si>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</si>
  <si>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</si>
  <si>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</si>
  <si>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</si>
  <si>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</si>
  <si>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</si>
  <si>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</si>
  <si>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</si>
  <si>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</si>
  <si>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</si>
  <si>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</si>
  <si>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</si>
  <si>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</si>
  <si>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</si>
  <si>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</si>
  <si>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</si>
  <si>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</si>
  <si>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</si>
  <si>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</si>
  <si>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</si>
  <si>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</si>
  <si>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</si>
  <si>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</si>
  <si>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</si>
  <si>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</si>
  <si>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</si>
  <si>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</si>
  <si>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</si>
  <si>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</si>
  <si>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</si>
  <si>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</si>
  <si>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</si>
  <si>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</si>
  <si>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</si>
  <si>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</si>
  <si>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</si>
  <si>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</si>
  <si>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</si>
  <si>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</si>
  <si>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</si>
  <si>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</si>
  <si>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</si>
  <si>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</si>
  <si>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</si>
  <si>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</si>
  <si>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</si>
  <si>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</si>
  <si>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</si>
  <si>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</si>
  <si>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</si>
  <si>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</si>
  <si>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</si>
  <si>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</si>
  <si>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</si>
  <si>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</si>
  <si>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</si>
  <si>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</si>
  <si>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</si>
  <si>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</si>
  <si>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</si>
  <si>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</si>
  <si>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</si>
  <si>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</si>
  <si>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</si>
  <si>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</si>
  <si>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</si>
  <si>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</si>
  <si>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</si>
  <si>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</si>
  <si>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</si>
  <si>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</si>
  <si>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</si>
  <si>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</si>
  <si>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</si>
  <si>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</si>
  <si>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</si>
  <si>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</si>
  <si>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</si>
  <si>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</si>
  <si>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</si>
  <si>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</si>
  <si>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</si>
  <si>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</si>
  <si>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</si>
  <si>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</si>
  <si>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</si>
  <si>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</si>
  <si>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</si>
  <si>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</si>
  <si>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</si>
  <si>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</si>
  <si>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</si>
  <si>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</si>
  <si>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</si>
  <si>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</si>
  <si>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</si>
  <si>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</si>
  <si>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</si>
  <si>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</si>
  <si>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</si>
  <si>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</si>
  <si>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</si>
  <si>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</si>
  <si>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</si>
  <si>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</si>
  <si>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</si>
  <si>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</si>
  <si>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</si>
  <si>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</si>
  <si>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</si>
  <si>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</si>
  <si>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</si>
  <si>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</si>
  <si>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</si>
  <si>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</si>
  <si>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</si>
  <si>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</si>
  <si>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</si>
  <si>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</si>
  <si>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</si>
  <si>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</si>
  <si>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</si>
  <si>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</si>
  <si>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</si>
  <si>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</si>
  <si>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</si>
  <si>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</si>
  <si>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</si>
  <si>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</si>
  <si>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</si>
  <si>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</si>
  <si>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</si>
  <si>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</si>
  <si>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</si>
  <si>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</si>
  <si>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</si>
  <si>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</si>
  <si>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</si>
  <si>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</si>
  <si>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</si>
  <si>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</si>
  <si>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</si>
  <si>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</si>
  <si>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</si>
  <si>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</si>
  <si>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</si>
  <si>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</si>
  <si>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</si>
  <si>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</si>
  <si>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</si>
  <si>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</si>
  <si>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</si>
  <si>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</si>
  <si>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</si>
  <si>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</si>
  <si>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</si>
  <si>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</si>
  <si>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</si>
  <si>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</si>
  <si>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</si>
  <si>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</si>
  <si>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</si>
  <si>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</si>
  <si>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</si>
  <si>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</si>
  <si>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</si>
  <si>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</si>
  <si>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</si>
  <si>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</si>
  <si>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</si>
  <si>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</si>
  <si>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</si>
  <si>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</si>
  <si>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</si>
  <si>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</si>
  <si>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</si>
  <si>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</si>
  <si>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</si>
  <si>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</si>
  <si>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</si>
  <si>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</si>
  <si>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</si>
  <si>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</si>
  <si>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</si>
  <si>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</si>
  <si>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</si>
  <si>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</si>
  <si>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</si>
  <si>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</si>
  <si>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</si>
  <si>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</si>
  <si>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</si>
  <si>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</si>
  <si>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</si>
  <si>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</si>
  <si>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</si>
  <si>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</si>
  <si>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</si>
  <si>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</si>
  <si>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</si>
  <si>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</si>
  <si>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</si>
  <si>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</si>
  <si>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</si>
  <si>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</si>
  <si>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</si>
  <si>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</si>
  <si>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</si>
  <si>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</si>
  <si>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</si>
  <si>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</si>
  <si>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</si>
  <si>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</si>
  <si>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</si>
  <si>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</si>
  <si>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</si>
  <si>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</si>
  <si>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</si>
  <si>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</si>
  <si>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</si>
  <si>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</si>
  <si>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</si>
  <si>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</si>
  <si>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</si>
  <si>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</si>
  <si>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</si>
  <si>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</si>
  <si>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</si>
  <si>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</si>
  <si>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</si>
  <si>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</si>
  <si>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</si>
  <si>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</si>
  <si>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</si>
  <si>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</si>
  <si>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</si>
  <si>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</si>
  <si>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</si>
  <si>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</si>
  <si>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</si>
  <si>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</si>
  <si>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</si>
  <si>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</si>
  <si>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</si>
  <si>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</si>
  <si>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</si>
  <si>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</si>
  <si>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</si>
  <si>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</si>
  <si>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</si>
  <si>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</si>
  <si>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</si>
  <si>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</si>
  <si>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</si>
  <si>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</si>
  <si>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</si>
  <si>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</si>
  <si>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</si>
  <si>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</si>
  <si>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</si>
  <si>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</si>
  <si>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</si>
  <si>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</si>
  <si>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</si>
  <si>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</si>
  <si>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</si>
  <si>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</si>
  <si>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</si>
  <si>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</si>
  <si>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</si>
  <si>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</si>
  <si>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</si>
  <si>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</si>
  <si>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</si>
  <si>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</si>
  <si>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</si>
  <si>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</si>
  <si>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</si>
  <si>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</si>
  <si>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</si>
  <si>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</si>
  <si>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</si>
  <si>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</si>
  <si>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</si>
  <si>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</si>
  <si>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</si>
  <si>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</si>
  <si>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</si>
  <si>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</si>
  <si>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</si>
  <si>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</si>
  <si>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</si>
  <si>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</si>
  <si>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</si>
  <si>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</si>
  <si>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</si>
  <si>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</si>
  <si>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</si>
  <si>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</si>
  <si>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</si>
  <si>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</si>
  <si>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</si>
  <si>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</si>
  <si>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</si>
  <si>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</si>
  <si>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</si>
  <si>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</si>
  <si>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</si>
  <si>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</si>
  <si>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</si>
  <si>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</si>
  <si>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</si>
  <si>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</si>
  <si>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</si>
  <si>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</si>
  <si>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</si>
  <si>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</si>
  <si>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</si>
  <si>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</si>
  <si>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</si>
  <si>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</si>
  <si>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</si>
  <si>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</si>
  <si>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</si>
  <si>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</si>
  <si>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</si>
  <si>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</si>
  <si>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</si>
  <si>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</si>
  <si>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</si>
  <si>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</si>
  <si>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</si>
  <si>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</si>
  <si>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</si>
  <si>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</si>
  <si>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</si>
  <si>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</si>
  <si>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</si>
  <si>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</si>
  <si>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</si>
  <si>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</si>
  <si>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</si>
  <si>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</si>
  <si>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</si>
  <si>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</si>
  <si>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</si>
  <si>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</si>
  <si>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</si>
  <si>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</si>
  <si>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</si>
  <si>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</si>
  <si>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</si>
  <si>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</si>
  <si>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</si>
  <si>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</si>
  <si>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</si>
  <si>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</si>
  <si>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</si>
  <si>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</si>
  <si>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</si>
  <si>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</si>
  <si>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</si>
  <si>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</si>
  <si>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</si>
  <si>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</si>
  <si>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</si>
  <si>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</si>
  <si>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</si>
  <si>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</si>
  <si>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</si>
  <si>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</si>
  <si>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</si>
  <si>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</si>
  <si>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</si>
  <si>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</si>
  <si>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</si>
  <si>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</si>
  <si>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</si>
  <si>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</si>
  <si>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</si>
  <si>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</si>
  <si>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</si>
  <si>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</si>
  <si>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</si>
  <si>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</si>
  <si>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</si>
  <si>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</si>
  <si>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</si>
  <si>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</si>
  <si>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</si>
  <si>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</si>
  <si>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</si>
  <si>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</si>
  <si>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</si>
  <si>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</si>
  <si>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</si>
  <si>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</si>
  <si>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</si>
  <si>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</si>
  <si>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</si>
  <si>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</si>
  <si>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</si>
  <si>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</si>
  <si>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</si>
  <si>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</si>
  <si>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</si>
  <si>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</si>
  <si>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</si>
  <si>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</si>
  <si>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</si>
  <si>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</si>
  <si>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</si>
  <si>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</si>
  <si>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</si>
  <si>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</si>
  <si>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</si>
  <si>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</si>
  <si>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</si>
  <si>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</si>
  <si>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</si>
  <si>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</si>
  <si>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</si>
  <si>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</si>
  <si>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</si>
  <si>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</si>
  <si>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</si>
  <si>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</si>
  <si>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</si>
  <si>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</si>
  <si>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</si>
  <si>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</si>
  <si>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</si>
  <si>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</si>
  <si>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</si>
  <si>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</si>
  <si>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</si>
  <si>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</si>
  <si>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</si>
  <si>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</si>
  <si>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</si>
  <si>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</si>
  <si>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</si>
  <si>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</si>
  <si>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</si>
  <si>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</si>
  <si>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</si>
  <si>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</si>
  <si>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</si>
  <si>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</si>
  <si>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</si>
  <si>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</si>
  <si>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</si>
  <si>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</si>
  <si>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</si>
  <si>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</si>
  <si>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</si>
  <si>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</si>
  <si>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</si>
  <si>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</si>
  <si>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</si>
  <si>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</si>
  <si>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</si>
  <si>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</si>
  <si>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</si>
  <si>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</si>
  <si>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</si>
  <si>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</si>
  <si>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</si>
  <si>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</si>
  <si>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</si>
  <si>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</si>
  <si>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</si>
  <si>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</si>
  <si>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</si>
  <si>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</si>
  <si>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</si>
  <si>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</si>
  <si>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</si>
  <si>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</si>
  <si>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</si>
  <si>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</si>
  <si>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</si>
  <si>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</si>
  <si>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</si>
  <si>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</si>
  <si>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</si>
  <si>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</si>
  <si>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</si>
  <si>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</si>
  <si>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</si>
  <si>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</si>
  <si>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</si>
  <si>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</si>
  <si>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</si>
  <si>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</si>
  <si>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</si>
  <si>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</si>
  <si>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</si>
  <si>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</si>
  <si>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</si>
  <si>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</si>
  <si>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</si>
  <si>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</si>
  <si>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</si>
  <si>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</si>
  <si>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</si>
  <si>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</si>
  <si>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</si>
  <si>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</si>
  <si>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</si>
  <si>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</si>
  <si>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</si>
  <si>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</si>
  <si>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</si>
  <si>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</si>
  <si>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</si>
  <si>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</si>
  <si>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</si>
  <si>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</si>
  <si>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</si>
  <si>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</si>
  <si>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</si>
  <si>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</si>
  <si>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</si>
  <si>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</si>
  <si>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</si>
  <si>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</si>
  <si>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</si>
  <si>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</si>
  <si>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</si>
  <si>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</si>
  <si>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</si>
  <si>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</si>
  <si>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</si>
  <si>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</si>
  <si>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</si>
  <si>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</si>
  <si>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</si>
  <si>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</si>
  <si>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</si>
  <si>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</si>
  <si>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</si>
  <si>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</si>
  <si>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</si>
  <si>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</si>
  <si>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</si>
  <si>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</si>
  <si>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</si>
  <si>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</si>
  <si>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</si>
  <si>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</si>
  <si>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</si>
  <si>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</si>
  <si>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</si>
  <si>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</si>
  <si>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</si>
  <si>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</si>
  <si>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</si>
  <si>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</si>
  <si>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</si>
  <si>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</si>
  <si>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</si>
  <si>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</si>
  <si>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</si>
  <si>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</si>
  <si>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</si>
  <si>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</si>
  <si>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</si>
  <si>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</si>
  <si>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</si>
  <si>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</si>
  <si>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</si>
  <si>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</si>
  <si>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</si>
  <si>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</si>
  <si>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</si>
  <si>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</si>
  <si>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</si>
  <si>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</si>
  <si>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</si>
  <si>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</si>
  <si>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</si>
  <si>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</si>
  <si>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</si>
  <si>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</si>
  <si>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</si>
  <si>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</si>
  <si>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</si>
  <si>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</si>
  <si>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</si>
  <si>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</si>
  <si>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</si>
  <si>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</si>
  <si>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</si>
  <si>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</si>
  <si>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</si>
  <si>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</si>
  <si>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</si>
  <si>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</si>
  <si>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</si>
  <si>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</si>
  <si>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</si>
  <si>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</si>
  <si>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</si>
  <si>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</si>
  <si>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</si>
  <si>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</si>
  <si>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</si>
  <si>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</si>
  <si>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</si>
  <si>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</si>
  <si>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</si>
  <si>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</si>
  <si>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</si>
  <si>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</si>
  <si>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</si>
  <si>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</si>
  <si>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</si>
  <si>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</si>
  <si>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</si>
  <si>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</si>
  <si>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</si>
  <si>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</si>
  <si>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</si>
  <si>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</si>
  <si>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</si>
  <si>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</si>
  <si>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</si>
  <si>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</si>
  <si>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</si>
  <si>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</si>
  <si>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</si>
  <si>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</si>
  <si>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</si>
  <si>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</si>
  <si>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</si>
  <si>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</si>
  <si>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</si>
  <si>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</si>
  <si>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</si>
  <si>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</si>
  <si>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</si>
  <si>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</si>
  <si>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</si>
  <si>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</si>
  <si>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</si>
  <si>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</si>
  <si>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</si>
  <si>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</si>
  <si>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</si>
  <si>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</si>
  <si>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</si>
  <si>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</si>
  <si>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</si>
  <si>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</si>
  <si>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</si>
  <si>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</si>
  <si>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</si>
  <si>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</si>
  <si>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</si>
  <si>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</si>
  <si>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</si>
  <si>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</si>
  <si>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</si>
  <si>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</si>
  <si>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</si>
  <si>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</si>
  <si>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</si>
  <si>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</si>
  <si>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</si>
  <si>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</si>
  <si>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</si>
  <si>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</si>
  <si>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</si>
  <si>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</si>
  <si>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</si>
  <si>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</si>
  <si>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</si>
  <si>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</si>
  <si>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</si>
  <si>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</si>
  <si>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</si>
  <si>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</si>
  <si>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</si>
  <si>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</si>
  <si>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</si>
  <si>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</si>
  <si>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</si>
  <si>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</si>
  <si>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</si>
  <si>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</si>
  <si>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</si>
  <si>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</si>
  <si>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</si>
  <si>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</si>
  <si>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</si>
  <si>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</si>
  <si>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</si>
  <si>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</si>
  <si>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</si>
  <si>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</si>
  <si>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</si>
  <si>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</si>
  <si>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</si>
  <si>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</si>
  <si>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</si>
  <si>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</si>
  <si>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</si>
  <si>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</si>
  <si>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</si>
  <si>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</si>
  <si>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</si>
  <si>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</si>
  <si>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</si>
  <si>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</si>
  <si>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</si>
  <si>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</si>
  <si>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</si>
  <si>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</si>
  <si>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</si>
  <si>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</si>
  <si>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</si>
  <si>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</si>
  <si>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</si>
  <si>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</si>
  <si>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</si>
  <si>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</si>
  <si>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</si>
  <si>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</si>
  <si>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</si>
  <si>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</si>
  <si>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</si>
  <si>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</si>
  <si>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</si>
  <si>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</si>
  <si>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</si>
  <si>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</si>
  <si>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</si>
  <si>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</si>
  <si>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</si>
  <si>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</si>
  <si>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</si>
  <si>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</si>
  <si>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</si>
  <si>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</si>
  <si>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</si>
  <si>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</si>
  <si>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</si>
  <si>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</si>
  <si>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</si>
  <si>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</si>
  <si>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</si>
  <si>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</si>
  <si>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</si>
  <si>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</si>
  <si>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</si>
  <si>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</si>
  <si>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</si>
  <si>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</si>
  <si>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</si>
  <si>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</si>
  <si>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</si>
  <si>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</si>
  <si>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</si>
  <si>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</si>
  <si>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</si>
  <si>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</si>
  <si>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</si>
  <si>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</si>
  <si>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</si>
  <si>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</si>
  <si>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</si>
  <si>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</si>
  <si>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</si>
  <si>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</si>
  <si>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</si>
  <si>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</si>
  <si>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</si>
  <si>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</si>
  <si>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</si>
  <si>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</si>
  <si>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</si>
  <si>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</si>
  <si>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</si>
  <si>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</si>
  <si>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</si>
  <si>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</si>
  <si>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</si>
  <si>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</si>
  <si>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</si>
  <si>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</si>
  <si>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</si>
  <si>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</si>
  <si>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</si>
  <si>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</si>
  <si>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</si>
  <si>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</si>
  <si>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</si>
  <si>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</si>
  <si>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</si>
  <si>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</si>
  <si>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</si>
  <si>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</si>
  <si>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</si>
  <si>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</si>
  <si>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</si>
  <si>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</si>
  <si>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</si>
  <si>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</si>
  <si>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</si>
  <si>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</si>
  <si>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</si>
  <si>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</si>
  <si>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</si>
  <si>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</si>
  <si>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</si>
  <si>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</si>
  <si>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</si>
  <si>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</si>
  <si>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</si>
  <si>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</si>
  <si>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</si>
  <si>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</si>
  <si>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</si>
  <si>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</si>
  <si>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</si>
  <si>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</si>
  <si>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</si>
  <si>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</si>
  <si>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</si>
  <si>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</si>
  <si>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</si>
  <si>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</si>
  <si>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</si>
  <si>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</si>
  <si>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</si>
  <si>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</si>
  <si>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</si>
  <si>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</si>
  <si>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</si>
  <si>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</si>
  <si>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</si>
  <si>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</si>
  <si>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</si>
  <si>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</si>
  <si>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</si>
  <si>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</si>
  <si>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</si>
  <si>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</si>
  <si>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</si>
  <si>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</si>
  <si>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</si>
  <si>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</si>
  <si>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</si>
  <si>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</si>
  <si>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</si>
  <si>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</si>
  <si>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</si>
  <si>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</si>
  <si>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</si>
  <si>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</si>
  <si>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</si>
  <si>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</si>
  <si>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</si>
  <si>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</si>
  <si>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</si>
  <si>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</si>
  <si>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</si>
  <si>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</si>
  <si>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</si>
  <si>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</si>
  <si>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</si>
  <si>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</si>
  <si>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</si>
  <si>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</si>
  <si>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</si>
  <si>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</si>
  <si>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</si>
  <si>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</si>
  <si>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</si>
  <si>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</si>
  <si>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</si>
  <si>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</si>
  <si>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</si>
  <si>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</si>
  <si>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</si>
  <si>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</si>
  <si>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</si>
  <si>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</si>
  <si>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</si>
  <si>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</si>
  <si>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</si>
  <si>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</si>
  <si>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</si>
  <si>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</si>
  <si>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</si>
  <si>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</si>
  <si>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</si>
  <si>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</si>
  <si>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</si>
  <si>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</si>
  <si>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</si>
  <si>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</si>
  <si>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</si>
  <si>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</si>
  <si>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</si>
  <si>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</si>
  <si>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</si>
  <si>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</si>
  <si>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</si>
  <si>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</si>
  <si>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</si>
  <si>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</si>
  <si>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</si>
  <si>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</si>
  <si>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</si>
  <si>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</si>
  <si>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</si>
  <si>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</si>
  <si>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</si>
  <si>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</si>
  <si>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</si>
  <si>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</si>
  <si>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</si>
  <si>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</si>
  <si>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</si>
  <si>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</si>
  <si>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</si>
  <si>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</si>
  <si>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</si>
  <si>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</si>
  <si>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</si>
  <si>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</si>
  <si>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</si>
  <si>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</si>
  <si>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</si>
  <si>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</si>
  <si>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</si>
  <si>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</si>
  <si>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</si>
  <si>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</si>
  <si>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</si>
  <si>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</si>
  <si>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</si>
  <si>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</si>
  <si>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</si>
  <si>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</si>
  <si>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</si>
  <si>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</si>
  <si>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</si>
  <si>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</si>
  <si>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</si>
  <si>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</si>
  <si>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</si>
  <si>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</si>
  <si>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</si>
  <si>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</si>
  <si>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</si>
  <si>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</si>
  <si>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</si>
  <si>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</si>
  <si>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</si>
  <si>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</si>
  <si>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</si>
  <si>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</si>
  <si>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</si>
  <si>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</si>
  <si>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</si>
  <si>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</si>
  <si>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</si>
  <si>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</si>
  <si>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</si>
  <si>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</si>
  <si>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</si>
  <si>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</si>
  <si>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</si>
  <si>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</si>
  <si>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</si>
  <si>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</si>
  <si>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</si>
  <si>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</si>
  <si>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</si>
  <si>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</si>
  <si>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</si>
  <si>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</si>
  <si>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</si>
  <si>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</si>
  <si>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</si>
  <si>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</si>
  <si>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</si>
  <si>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</si>
  <si>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</si>
  <si>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</si>
  <si>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</si>
  <si>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</si>
  <si>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</si>
  <si>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</si>
  <si>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</si>
  <si>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</si>
  <si>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</si>
  <si>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</si>
  <si>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</si>
  <si>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</si>
  <si>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</si>
  <si>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</si>
  <si>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</si>
  <si>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</si>
  <si>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</si>
  <si>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</si>
  <si>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</si>
  <si>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</si>
  <si>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</si>
  <si>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</si>
  <si>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</si>
  <si>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</si>
  <si>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</si>
  <si>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</si>
  <si>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</si>
  <si>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</si>
  <si>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</si>
  <si>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</si>
  <si>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</si>
  <si>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</si>
  <si>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</si>
  <si>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</si>
  <si>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</si>
  <si>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</si>
  <si>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</si>
  <si>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</si>
  <si>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</si>
  <si>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</si>
  <si>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</si>
  <si>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</si>
  <si>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</si>
  <si>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</si>
  <si>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</si>
  <si>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</si>
  <si>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</si>
  <si>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</si>
  <si>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</si>
  <si>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</si>
  <si>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</si>
  <si>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</si>
  <si>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</si>
  <si>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</si>
  <si>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</si>
  <si>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</si>
  <si>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</si>
  <si>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</si>
  <si>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</si>
  <si>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</si>
  <si>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</si>
  <si>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</si>
  <si>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</si>
  <si>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</si>
  <si>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</si>
  <si>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</si>
  <si>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</si>
  <si>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</si>
  <si>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</si>
  <si>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</si>
  <si>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</si>
  <si>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</si>
  <si>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</si>
  <si>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</si>
  <si>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</si>
  <si>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</si>
  <si>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</si>
  <si>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</si>
  <si>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</si>
  <si>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</si>
  <si>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</si>
  <si>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</si>
  <si>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</si>
  <si>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</si>
  <si>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</si>
  <si>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</si>
  <si>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</si>
  <si>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</si>
  <si>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</si>
  <si>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</si>
  <si>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</si>
  <si>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</si>
  <si>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</si>
  <si>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</si>
  <si>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</si>
  <si>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</si>
  <si>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</si>
  <si>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</si>
  <si>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</si>
  <si>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</si>
  <si>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</si>
  <si>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</si>
  <si>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</si>
  <si>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</si>
  <si>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</si>
  <si>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</si>
  <si>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</si>
  <si>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</si>
  <si>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</si>
  <si>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</si>
  <si>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</si>
  <si>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</si>
  <si>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</si>
  <si>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</si>
  <si>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</si>
  <si>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</si>
  <si>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</si>
  <si>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</si>
  <si>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</si>
  <si>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</si>
  <si>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</si>
  <si>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</si>
  <si>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</si>
  <si>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</si>
  <si>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</si>
  <si>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</si>
  <si>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</si>
  <si>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</si>
  <si>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</si>
  <si>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</si>
  <si>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</si>
  <si>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</si>
  <si>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</si>
  <si>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</si>
  <si>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</si>
  <si>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</si>
  <si>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</si>
  <si>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</si>
  <si>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</si>
  <si>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</si>
  <si>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</si>
  <si>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</si>
  <si>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</si>
  <si>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</si>
  <si>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</si>
  <si>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</si>
  <si>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</si>
  <si>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</si>
  <si>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</si>
  <si>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</si>
  <si>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</si>
  <si>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</si>
  <si>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</si>
  <si>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</si>
  <si>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</si>
  <si>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</si>
  <si>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</si>
  <si>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</si>
  <si>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</si>
  <si>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</si>
  <si>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</si>
  <si>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</si>
  <si>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</si>
  <si>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</si>
  <si>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</si>
  <si>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</si>
  <si>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</si>
  <si>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</si>
  <si>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</si>
  <si>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</si>
  <si>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</si>
  <si>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</si>
  <si>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</si>
  <si>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</si>
  <si>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</si>
  <si>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</si>
  <si>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</si>
  <si>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</si>
  <si>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</si>
  <si>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</si>
  <si>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</si>
  <si>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</si>
  <si>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</si>
  <si>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</si>
  <si>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</si>
  <si>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</si>
  <si>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</si>
  <si>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</si>
  <si>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</si>
  <si>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</si>
  <si>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</si>
  <si>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</si>
  <si>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</si>
  <si>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</si>
  <si>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</si>
  <si>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</si>
  <si>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</si>
  <si>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</si>
  <si>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</si>
  <si>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</si>
  <si>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</si>
  <si>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</si>
  <si>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</si>
  <si>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</si>
  <si>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</si>
  <si>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</si>
  <si>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</si>
  <si>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</si>
  <si>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</si>
  <si>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</si>
  <si>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</si>
  <si>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</si>
  <si>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</si>
  <si>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</si>
  <si>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</si>
  <si>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</si>
  <si>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</si>
  <si>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</si>
  <si>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</si>
  <si>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</si>
  <si>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</si>
  <si>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</si>
  <si>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</si>
  <si>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</si>
  <si>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</si>
  <si>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</si>
  <si>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</si>
  <si>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</si>
  <si>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</si>
  <si>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</si>
  <si>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</si>
  <si>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</si>
  <si>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</si>
  <si>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</si>
  <si>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</si>
  <si>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</si>
  <si>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</si>
  <si>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</si>
  <si>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</si>
  <si>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</si>
  <si>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</si>
  <si>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</si>
  <si>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</si>
  <si>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</si>
  <si>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</si>
  <si>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</si>
  <si>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</si>
  <si>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</si>
  <si>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</si>
  <si>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</si>
  <si>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</si>
  <si>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</si>
  <si>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</si>
  <si>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</si>
  <si>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</si>
  <si>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</si>
  <si>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</si>
  <si>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</si>
  <si>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</si>
  <si>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</si>
  <si>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</si>
  <si>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</si>
  <si>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</si>
  <si>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</si>
  <si>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</si>
  <si>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</si>
  <si>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</si>
  <si>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</si>
  <si>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</si>
  <si>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</si>
  <si>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</si>
  <si>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</si>
  <si>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</si>
  <si>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</si>
  <si>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</si>
  <si>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</si>
  <si>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</si>
  <si>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</si>
  <si>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</si>
  <si>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</si>
  <si>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</si>
  <si>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</si>
  <si>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</si>
  <si>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</si>
  <si>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</si>
  <si>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</si>
  <si>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</si>
  <si>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</si>
  <si>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</si>
  <si>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</si>
  <si>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</si>
  <si>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</si>
  <si>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</si>
  <si>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</si>
  <si>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</si>
  <si>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</si>
  <si>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</si>
  <si>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</si>
  <si>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</si>
  <si>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</si>
  <si>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</si>
  <si>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</si>
  <si>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</si>
  <si>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</si>
  <si>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</si>
  <si>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</si>
  <si>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</si>
  <si>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</si>
  <si>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</si>
  <si>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</si>
  <si>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</si>
  <si>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</si>
  <si>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</si>
  <si>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</si>
  <si>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</si>
  <si>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</si>
  <si>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</si>
  <si>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</si>
  <si>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</si>
  <si>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</si>
  <si>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</si>
  <si>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</si>
  <si>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</si>
  <si>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</si>
  <si>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</si>
  <si>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</si>
  <si>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</si>
  <si>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</si>
  <si>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</si>
  <si>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</si>
  <si>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</si>
  <si>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</si>
  <si>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</si>
  <si>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</si>
  <si>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</si>
  <si>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</si>
  <si>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</si>
  <si>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</si>
  <si>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</si>
  <si>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</si>
  <si>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</si>
  <si>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</si>
  <si>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</si>
  <si>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</si>
  <si>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</si>
  <si>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</si>
  <si>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</si>
  <si>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</si>
  <si>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</si>
  <si>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</si>
  <si>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</si>
  <si>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</si>
  <si>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</si>
  <si>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</si>
  <si>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</si>
  <si>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</si>
  <si>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</si>
  <si>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</si>
  <si>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</si>
  <si>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</si>
  <si>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</si>
  <si>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</si>
  <si>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</si>
  <si>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</si>
  <si>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</si>
  <si>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</si>
  <si>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</si>
  <si>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</si>
  <si>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</si>
  <si>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</si>
  <si>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</si>
  <si>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</si>
  <si>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</si>
  <si>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</si>
  <si>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</si>
  <si>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</si>
  <si>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</si>
  <si>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</si>
  <si>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</si>
  <si>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</si>
  <si>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</si>
  <si>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</si>
  <si>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</si>
  <si>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</si>
  <si>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</si>
  <si>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</si>
  <si>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</si>
  <si>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</si>
  <si>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</si>
  <si>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</si>
  <si>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</si>
  <si>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</si>
  <si>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</si>
  <si>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</si>
  <si>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</si>
  <si>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</si>
  <si>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</si>
  <si>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</si>
  <si>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</si>
  <si>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</si>
  <si>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</si>
  <si>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</si>
  <si>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</si>
  <si>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</si>
  <si>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</si>
  <si>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</si>
  <si>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</si>
  <si>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</si>
  <si>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</si>
  <si>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</si>
  <si>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</si>
  <si>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</si>
  <si>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</si>
  <si>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</si>
  <si>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</si>
  <si>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</si>
  <si>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</si>
  <si>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</si>
  <si>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</si>
  <si>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</si>
  <si>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</si>
  <si>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</si>
  <si>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</si>
  <si>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</si>
  <si>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</si>
  <si>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</si>
  <si>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</si>
  <si>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</si>
  <si>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</si>
  <si>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</si>
  <si>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</si>
  <si>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</si>
  <si>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</si>
  <si>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</si>
  <si>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</si>
  <si>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</si>
  <si>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</si>
  <si>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</si>
  <si>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</si>
  <si>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</si>
  <si>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</si>
  <si>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</si>
  <si>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</si>
  <si>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</si>
  <si>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</si>
  <si>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</si>
  <si>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</si>
  <si>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</si>
  <si>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</si>
  <si>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</si>
  <si>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</si>
  <si>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</si>
  <si>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</si>
  <si>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</si>
  <si>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</si>
  <si>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</si>
  <si>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</si>
  <si>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</si>
  <si>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</si>
  <si>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</si>
  <si>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</si>
  <si>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</si>
  <si>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</si>
  <si>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</si>
  <si>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</si>
  <si>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</si>
  <si>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</si>
  <si>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</si>
  <si>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</si>
  <si>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</si>
  <si>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</si>
  <si>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</si>
  <si>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</si>
  <si>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</si>
  <si>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</si>
  <si>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</si>
  <si>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</si>
  <si>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</si>
  <si>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</si>
  <si>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</si>
  <si>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</si>
  <si>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</si>
  <si>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</si>
  <si>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</si>
  <si>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</si>
  <si>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</si>
  <si>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</si>
  <si>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</si>
  <si>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</si>
  <si>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</si>
  <si>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</si>
  <si>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</si>
  <si>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</si>
  <si>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</si>
  <si>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</si>
  <si>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</si>
  <si>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</si>
  <si>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</si>
  <si>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</si>
  <si>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</si>
  <si>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</si>
  <si>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</si>
  <si>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</si>
  <si>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</si>
  <si>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</si>
  <si>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</si>
  <si>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</si>
  <si>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</si>
  <si>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</si>
  <si>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</si>
  <si>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</si>
  <si>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</si>
  <si>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</si>
  <si>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</si>
  <si>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</si>
  <si>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</si>
  <si>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</si>
  <si>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</si>
  <si>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</si>
  <si>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</si>
  <si>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</si>
  <si>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</si>
  <si>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</si>
  <si>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</si>
  <si>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</si>
  <si>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</si>
  <si>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</si>
  <si>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</si>
  <si>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</si>
  <si>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</si>
  <si>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</si>
  <si>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</si>
  <si>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</si>
  <si>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</si>
  <si>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</si>
  <si>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</si>
  <si>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</si>
  <si>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</si>
  <si>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</si>
  <si>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</si>
  <si>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</si>
  <si>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</si>
  <si>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</si>
  <si>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</si>
  <si>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</si>
  <si>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</si>
  <si>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</si>
  <si>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</si>
  <si>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</si>
  <si>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</si>
  <si>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</si>
  <si>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</si>
  <si>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</si>
  <si>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</si>
  <si>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</si>
  <si>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</si>
  <si>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</si>
  <si>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</si>
  <si>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</si>
  <si>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</si>
  <si>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</si>
  <si>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</si>
  <si>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</si>
  <si>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</si>
  <si>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</si>
  <si>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</si>
  <si>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</si>
  <si>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</si>
  <si>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</si>
  <si>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</si>
  <si>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</si>
  <si>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</si>
  <si>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</si>
  <si>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</si>
  <si>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</si>
  <si>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</si>
  <si>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</si>
  <si>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</si>
  <si>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</si>
  <si>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</si>
  <si>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</si>
  <si>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</si>
  <si>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</si>
  <si>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</si>
  <si>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</si>
  <si>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</si>
  <si>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</si>
  <si>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</si>
  <si>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</si>
  <si>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</si>
  <si>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</si>
  <si>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</si>
  <si>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</si>
  <si>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</si>
  <si>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</si>
  <si>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</si>
  <si>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</si>
  <si>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</si>
  <si>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</si>
  <si>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</si>
  <si>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</si>
  <si>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</si>
  <si>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</si>
  <si>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</si>
  <si>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</si>
  <si>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</si>
  <si>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</si>
  <si>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</si>
  <si>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</si>
  <si>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</si>
  <si>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</si>
  <si>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</si>
  <si>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</si>
  <si>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</si>
  <si>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</si>
  <si>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</si>
  <si>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</si>
  <si>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</si>
  <si>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</si>
  <si>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</si>
  <si>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</si>
  <si>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</si>
  <si>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</si>
  <si>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</si>
  <si>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</si>
  <si>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</si>
  <si>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</si>
  <si>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</si>
  <si>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</si>
  <si>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</si>
  <si>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</si>
  <si>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</si>
  <si>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</si>
  <si>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</si>
  <si>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</si>
  <si>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</si>
  <si>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</si>
  <si>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</si>
  <si>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</si>
  <si>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</si>
  <si>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</si>
  <si>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</si>
  <si>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</si>
  <si>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</si>
  <si>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</si>
  <si>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</si>
  <si>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</si>
  <si>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</si>
  <si>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</si>
  <si>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</si>
  <si>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</si>
  <si>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</si>
  <si>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</si>
  <si>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</si>
  <si>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</si>
  <si>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</si>
  <si>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</si>
  <si>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</si>
  <si>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</si>
  <si>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</si>
  <si>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</si>
  <si>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</si>
  <si>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</si>
  <si>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</si>
  <si>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</si>
  <si>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</si>
  <si>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</si>
  <si>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</si>
  <si>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</si>
  <si>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</si>
  <si>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</si>
  <si>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</si>
  <si>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</si>
  <si>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</si>
  <si>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</si>
  <si>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</si>
  <si>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</si>
  <si>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</si>
  <si>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</si>
  <si>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</si>
  <si>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</si>
  <si>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</si>
  <si>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</si>
  <si>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</si>
  <si>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</si>
  <si>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</si>
  <si>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</si>
  <si>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</si>
  <si>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</si>
  <si>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</si>
  <si>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</si>
  <si>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</si>
  <si>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</si>
  <si>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</si>
  <si>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</si>
  <si>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</si>
  <si>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</si>
  <si>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</si>
  <si>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</si>
  <si>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</si>
  <si>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</si>
  <si>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</si>
  <si>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</si>
  <si>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</si>
  <si>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</si>
  <si>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</si>
  <si>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</si>
  <si>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</si>
  <si>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</si>
  <si>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</si>
  <si>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</si>
  <si>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</si>
  <si>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</si>
  <si>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</si>
  <si>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</si>
  <si>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</si>
  <si>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</si>
  <si>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</si>
  <si>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</si>
  <si>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</si>
  <si>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</si>
  <si>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</si>
  <si>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</si>
  <si>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</si>
  <si>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</si>
  <si>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</si>
  <si>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</si>
  <si>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</si>
  <si>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</si>
  <si>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</si>
  <si>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</si>
  <si>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</si>
  <si>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</si>
  <si>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</si>
  <si>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</si>
  <si>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</si>
  <si>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</si>
  <si>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</si>
  <si>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</si>
  <si>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</si>
  <si>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</si>
  <si>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</si>
  <si>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</si>
  <si>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</si>
  <si>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</si>
  <si>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</si>
  <si>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</si>
  <si>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</si>
  <si>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</si>
  <si>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</si>
  <si>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</si>
  <si>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</si>
  <si>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</si>
  <si>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</si>
  <si>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</si>
  <si>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</si>
  <si>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</si>
  <si>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</si>
  <si>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</si>
  <si>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</si>
  <si>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</si>
  <si>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</si>
  <si>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</si>
  <si>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</si>
  <si>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</si>
  <si>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</si>
  <si>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</si>
  <si>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</si>
  <si>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</si>
  <si>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</si>
  <si>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</si>
  <si>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</si>
  <si>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</si>
  <si>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</si>
  <si>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</si>
  <si>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</si>
  <si>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</si>
  <si>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</si>
  <si>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</si>
  <si>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</si>
  <si>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</si>
  <si>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</si>
  <si>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</si>
  <si>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</si>
  <si>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</si>
  <si>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</si>
  <si>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</si>
  <si>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</si>
  <si>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</si>
  <si>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</si>
  <si>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</si>
  <si>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</si>
  <si>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</si>
  <si>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</si>
  <si>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</si>
  <si>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</si>
  <si>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</si>
  <si>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</si>
  <si>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</si>
  <si>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</si>
  <si>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</si>
  <si>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</si>
  <si>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</si>
  <si>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</si>
  <si>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</si>
  <si>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</si>
  <si>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</si>
  <si>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</si>
  <si>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</si>
  <si>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</si>
  <si>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</si>
  <si>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</si>
  <si>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</si>
  <si>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</si>
  <si>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</si>
  <si>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</si>
  <si>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</si>
  <si>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</si>
  <si>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</si>
  <si>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</si>
  <si>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</si>
  <si>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</si>
  <si>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</si>
  <si>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</si>
  <si>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</si>
  <si>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</si>
  <si>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</si>
  <si>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</si>
  <si>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</si>
  <si>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</si>
  <si>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</si>
  <si>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</si>
  <si>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</si>
  <si>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</si>
  <si>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</si>
  <si>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</si>
  <si>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</si>
  <si>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</si>
  <si>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</si>
  <si>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</si>
  <si>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</si>
  <si>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</si>
  <si>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</si>
  <si>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</si>
  <si>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</si>
  <si>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</si>
  <si>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</si>
  <si>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</si>
  <si>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</si>
  <si>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</si>
  <si>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</si>
  <si>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</si>
  <si>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</si>
  <si>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</si>
  <si>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</si>
  <si>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</si>
  <si>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</si>
  <si>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</si>
  <si>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</si>
  <si>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</si>
  <si>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</si>
  <si>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</si>
  <si>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</si>
  <si>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</si>
  <si>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</si>
  <si>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</si>
  <si>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</si>
  <si>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</si>
  <si>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</si>
  <si>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</si>
  <si>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</si>
  <si>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</si>
  <si>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</si>
  <si>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</si>
  <si>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</si>
  <si>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</si>
  <si>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</si>
  <si>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</si>
  <si>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</si>
  <si>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</si>
  <si>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</si>
  <si>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</si>
  <si>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</si>
  <si>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</si>
  <si>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</si>
  <si>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</si>
  <si>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</si>
  <si>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</si>
  <si>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</si>
  <si>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</si>
  <si>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</si>
  <si>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</si>
  <si>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</si>
  <si>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</si>
  <si>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</si>
  <si>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</si>
  <si>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</si>
  <si>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</si>
  <si>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</si>
  <si>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</si>
  <si>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</si>
  <si>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</si>
  <si>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</si>
  <si>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</si>
  <si>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</si>
  <si>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</si>
  <si>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</si>
  <si>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</si>
  <si>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</si>
  <si>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</si>
  <si>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</si>
  <si>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</si>
  <si>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</si>
  <si>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</si>
  <si>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</si>
  <si>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</si>
  <si>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</si>
  <si>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</si>
  <si>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</si>
  <si>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</si>
  <si>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</si>
  <si>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</si>
  <si>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</si>
  <si>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</si>
  <si>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</si>
  <si>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</si>
  <si>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</si>
  <si>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</si>
  <si>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</si>
  <si>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</si>
  <si>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</si>
  <si>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</si>
  <si>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</si>
  <si>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</si>
  <si>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</si>
  <si>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</si>
  <si>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</si>
  <si>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</si>
  <si>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</si>
  <si>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</si>
  <si>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</si>
  <si>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</si>
  <si>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</si>
  <si>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</si>
  <si>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</si>
  <si>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</si>
  <si>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</si>
  <si>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</si>
  <si>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</si>
  <si>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</si>
  <si>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</si>
  <si>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</si>
  <si>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</si>
  <si>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</si>
  <si>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</si>
  <si>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</si>
  <si>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</si>
  <si>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</si>
  <si>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</si>
  <si>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</si>
  <si>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</si>
  <si>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</si>
  <si>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</si>
  <si>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</si>
  <si>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</si>
  <si>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</si>
  <si>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</si>
  <si>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</si>
  <si>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</si>
  <si>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</si>
  <si>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</si>
  <si>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</si>
  <si>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</si>
  <si>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</si>
  <si>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</si>
  <si>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</si>
  <si>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</si>
  <si>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</si>
  <si>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</si>
  <si>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</si>
  <si>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</si>
  <si>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</si>
  <si>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</si>
  <si>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</si>
  <si>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</si>
  <si>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</si>
  <si>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</si>
  <si>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</si>
  <si>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</si>
  <si>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</si>
  <si>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</si>
  <si>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</si>
  <si>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</si>
  <si>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</si>
  <si>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</si>
  <si>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</si>
  <si>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</si>
  <si>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</si>
  <si>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</si>
  <si>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</si>
  <si>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</si>
  <si>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</si>
  <si>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</si>
  <si>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</si>
  <si>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</si>
  <si>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</si>
  <si>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</si>
  <si>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</si>
  <si>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</si>
  <si>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</si>
  <si>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</si>
  <si>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</si>
  <si>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</si>
  <si>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</si>
  <si>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</si>
  <si>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</si>
  <si>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</si>
  <si>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</si>
  <si>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</si>
  <si>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</si>
  <si>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</si>
  <si>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</si>
  <si>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</si>
  <si>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</si>
  <si>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</si>
  <si>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</si>
  <si>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</si>
  <si>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</si>
  <si>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</si>
  <si>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</si>
  <si>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</si>
  <si>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</si>
  <si>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</si>
  <si>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</si>
  <si>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</si>
  <si>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</si>
  <si>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</si>
  <si>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</si>
  <si>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</si>
  <si>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</si>
  <si>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</si>
  <si>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</si>
  <si>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</si>
  <si>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</si>
  <si>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</si>
  <si>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</si>
  <si>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</si>
  <si>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</si>
  <si>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</si>
  <si>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</si>
  <si>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</si>
  <si>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</si>
  <si>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</si>
  <si>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</si>
  <si>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</si>
  <si>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</si>
  <si>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</si>
  <si>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</si>
  <si>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</si>
  <si>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</si>
  <si>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</si>
  <si>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</si>
  <si>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</si>
  <si>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</si>
  <si>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</si>
  <si>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</si>
  <si>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</si>
  <si>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</si>
  <si>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</si>
  <si>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</si>
  <si>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</si>
  <si>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</si>
  <si>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</si>
  <si>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</si>
  <si>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</si>
  <si>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</si>
  <si>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</si>
  <si>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</si>
  <si>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</si>
  <si>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</si>
  <si>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</si>
  <si>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</si>
  <si>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</si>
  <si>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</si>
  <si>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</si>
  <si>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</si>
  <si>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</si>
  <si>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</si>
  <si>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</si>
  <si>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</si>
  <si>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</si>
  <si>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</si>
  <si>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</si>
  <si>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</si>
  <si>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</si>
  <si>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</si>
  <si>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</si>
  <si>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</si>
  <si>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</si>
  <si>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</si>
  <si>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</si>
  <si>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</si>
  <si>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</si>
  <si>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</si>
  <si>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</si>
  <si>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</si>
  <si>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</si>
  <si>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</si>
  <si>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</si>
  <si>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</si>
  <si>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</si>
  <si>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</si>
  <si>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</si>
  <si>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</si>
  <si>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</si>
  <si>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</si>
  <si>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</si>
  <si>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</si>
  <si>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</si>
  <si>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</si>
  <si>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</si>
  <si>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</si>
  <si>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</si>
  <si>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</si>
  <si>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</si>
  <si>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</si>
  <si>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</si>
  <si>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</si>
  <si>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</si>
  <si>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</si>
  <si>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</si>
  <si>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</si>
  <si>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</si>
  <si>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</si>
  <si>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</si>
  <si>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</si>
  <si>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</si>
  <si>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</si>
  <si>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</si>
  <si>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</si>
  <si>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</si>
  <si>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</si>
  <si>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</si>
  <si>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</si>
  <si>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</si>
  <si>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</si>
  <si>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</si>
  <si>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</si>
  <si>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</si>
  <si>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</si>
  <si>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</si>
  <si>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</si>
  <si>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</si>
  <si>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</si>
  <si>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</si>
  <si>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</si>
  <si>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</si>
  <si>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</si>
  <si>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</si>
  <si>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</si>
  <si>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</si>
  <si>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</si>
  <si>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</si>
  <si>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</si>
  <si>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</si>
  <si>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</si>
  <si>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</si>
  <si>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</si>
  <si>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</si>
  <si>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</si>
  <si>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</si>
  <si>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</si>
  <si>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</si>
  <si>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</si>
  <si>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</si>
  <si>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</si>
  <si>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</si>
  <si>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</si>
  <si>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</si>
  <si>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</si>
  <si>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</si>
  <si>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</si>
  <si>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</si>
  <si>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</si>
  <si>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</si>
  <si>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</si>
  <si>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</si>
  <si>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</si>
  <si>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</si>
  <si>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</si>
  <si>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</si>
  <si>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</si>
  <si>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</si>
  <si>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</si>
  <si>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</si>
  <si>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</si>
  <si>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</si>
  <si>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</si>
  <si>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</si>
  <si>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</si>
  <si>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</si>
  <si>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</si>
  <si>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</si>
  <si>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</si>
  <si>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</si>
  <si>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</si>
  <si>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</si>
  <si>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</si>
  <si>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</si>
  <si>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</si>
  <si>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</si>
  <si>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</si>
  <si>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</si>
  <si>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</si>
  <si>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</si>
  <si>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</si>
  <si>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</si>
  <si>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</si>
  <si>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</si>
  <si>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</si>
  <si>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</si>
  <si>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</si>
  <si>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</si>
  <si>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</si>
  <si>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</si>
  <si>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</si>
  <si>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</si>
  <si>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</si>
  <si>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</si>
  <si>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</si>
  <si>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</si>
  <si>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</si>
  <si>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</si>
  <si>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</si>
  <si>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</si>
  <si>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</si>
  <si>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</si>
  <si>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</si>
  <si>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</si>
  <si>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</si>
  <si>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</si>
  <si>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</si>
  <si>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</si>
  <si>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</si>
  <si>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</si>
  <si>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</si>
  <si>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</si>
  <si>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</si>
  <si>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</si>
  <si>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</si>
  <si>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</si>
  <si>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</si>
  <si>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</si>
  <si>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</si>
  <si>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</si>
  <si>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</si>
  <si>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</si>
  <si>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</si>
  <si>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</si>
  <si>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</si>
  <si>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</si>
  <si>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</si>
  <si>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</si>
  <si>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</si>
  <si>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</si>
  <si>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</si>
  <si>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</si>
  <si>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</si>
  <si>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</si>
  <si>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</si>
  <si>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</si>
  <si>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</si>
  <si>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</si>
  <si>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</si>
  <si>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</si>
  <si>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</si>
  <si>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</si>
  <si>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</si>
  <si>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</si>
  <si>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</si>
  <si>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</si>
  <si>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</si>
  <si>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</si>
  <si>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</si>
  <si>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</si>
  <si>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</si>
  <si>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</si>
  <si>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</si>
  <si>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</si>
  <si>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</si>
  <si>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</si>
  <si>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</si>
  <si>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</si>
  <si>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</si>
  <si>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</si>
  <si>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</si>
  <si>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</si>
  <si>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</si>
  <si>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</si>
  <si>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</si>
  <si>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</si>
  <si>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</si>
  <si>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</si>
  <si>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</si>
  <si>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</si>
  <si>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</si>
  <si>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</si>
  <si>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</si>
  <si>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</si>
  <si>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</si>
  <si>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</si>
  <si>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</si>
  <si>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</si>
  <si>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</si>
  <si>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</si>
  <si>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</si>
  <si>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</si>
  <si>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</si>
  <si>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</si>
  <si>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</si>
  <si>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</si>
  <si>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</si>
  <si>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</si>
  <si>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</si>
  <si>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</si>
  <si>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</si>
  <si>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</si>
  <si>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</si>
  <si>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</si>
  <si>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</si>
  <si>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</si>
  <si>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</si>
  <si>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</si>
  <si>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</si>
  <si>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</si>
  <si>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</si>
  <si>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</si>
  <si>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</si>
  <si>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</si>
  <si>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</si>
  <si>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</si>
  <si>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</si>
  <si>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</si>
  <si>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</si>
  <si>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</si>
  <si>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</si>
  <si>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</si>
  <si>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</si>
  <si>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</si>
  <si>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</si>
  <si>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</si>
  <si>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</si>
  <si>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</si>
  <si>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</si>
  <si>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</si>
  <si>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</si>
  <si>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</si>
  <si>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</si>
  <si>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</si>
  <si>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</si>
  <si>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</si>
  <si>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</si>
  <si>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</si>
  <si>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</si>
  <si>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</si>
  <si>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</si>
  <si>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</si>
  <si>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</si>
  <si>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</si>
  <si>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</si>
  <si>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</si>
  <si>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</si>
  <si>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</si>
  <si>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</si>
  <si>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</si>
  <si>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</si>
  <si>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</si>
  <si>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</si>
  <si>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</si>
  <si>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</si>
  <si>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</si>
  <si>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</si>
  <si>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</si>
  <si>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</si>
  <si>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</si>
  <si>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</si>
  <si>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</si>
  <si>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</si>
  <si>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</si>
  <si>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</si>
  <si>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</si>
  <si>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</si>
  <si>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</si>
  <si>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</si>
  <si>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</si>
  <si>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</si>
  <si>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</si>
  <si>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</si>
  <si>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</si>
  <si>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</si>
  <si>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</si>
  <si>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</si>
  <si>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</si>
  <si>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</si>
  <si>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</si>
  <si>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</si>
  <si>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</si>
  <si>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</si>
  <si>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</si>
  <si>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</si>
  <si>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</si>
  <si>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</si>
  <si>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</si>
  <si>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</si>
  <si>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</si>
  <si>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</si>
  <si>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</si>
  <si>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</si>
  <si>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</si>
  <si>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</si>
  <si>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</si>
  <si>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</si>
  <si>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</si>
  <si>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</si>
  <si>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</si>
  <si>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</si>
  <si>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</si>
  <si>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</si>
  <si>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</si>
  <si>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</si>
  <si>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</si>
  <si>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</si>
  <si>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</si>
  <si>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</si>
  <si>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</si>
  <si>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</si>
  <si>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</si>
  <si>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</si>
  <si>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</si>
  <si>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</si>
  <si>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</si>
  <si>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</si>
  <si>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</si>
  <si>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</si>
  <si>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</si>
  <si>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</si>
  <si>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</si>
  <si>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</si>
  <si>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</si>
  <si>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</si>
  <si>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</si>
  <si>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</si>
  <si>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</si>
  <si>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</si>
  <si>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</si>
  <si>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</si>
  <si>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</si>
  <si>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</si>
  <si>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</si>
  <si>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</si>
  <si>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</si>
  <si>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</si>
  <si>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</si>
  <si>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</si>
  <si>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</si>
  <si>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</si>
  <si>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</si>
  <si>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</si>
  <si>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</si>
  <si>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</si>
  <si>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</si>
  <si>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</si>
  <si>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</si>
  <si>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</si>
  <si>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</si>
  <si>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</si>
  <si>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</si>
  <si>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</si>
  <si>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</si>
  <si>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</si>
  <si>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</si>
  <si>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</si>
  <si>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</si>
  <si>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</si>
  <si>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</si>
  <si>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</si>
  <si>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</si>
  <si>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</si>
  <si>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</si>
  <si>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</si>
  <si>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</si>
  <si>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</si>
  <si>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</si>
  <si>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</si>
  <si>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</si>
  <si>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</si>
  <si>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</si>
  <si>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</si>
  <si>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</si>
  <si>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</si>
  <si>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</si>
  <si>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</si>
  <si>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</si>
  <si>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</si>
  <si>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</si>
  <si>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</si>
  <si>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</si>
  <si>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</si>
  <si>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</si>
  <si>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</si>
  <si>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</si>
  <si>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</si>
  <si>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</si>
  <si>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</si>
  <si>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</si>
  <si>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</si>
  <si>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</si>
  <si>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</si>
  <si>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</si>
  <si>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</si>
  <si>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</si>
  <si>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</si>
  <si>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</si>
  <si>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</si>
  <si>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</si>
  <si>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</si>
  <si>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</si>
  <si>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</si>
  <si>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</si>
  <si>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</si>
  <si>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</si>
  <si>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</si>
  <si>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</si>
  <si>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</si>
  <si>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</si>
  <si>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</si>
  <si>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</si>
  <si>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</si>
  <si>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</si>
  <si>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</si>
  <si>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</si>
  <si>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</si>
  <si>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</si>
  <si>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</si>
  <si>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</si>
  <si>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</si>
  <si>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</si>
  <si>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</si>
  <si>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</si>
  <si>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</si>
  <si>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</si>
  <si>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</si>
  <si>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</si>
  <si>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</si>
  <si>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</si>
  <si>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</si>
  <si>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</si>
  <si>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</si>
  <si>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</si>
  <si>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</si>
  <si>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</si>
  <si>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</si>
  <si>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</si>
  <si>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</si>
  <si>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</si>
  <si>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</si>
  <si>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</si>
  <si>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</si>
  <si>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</si>
  <si>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</si>
  <si>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</si>
  <si>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</si>
  <si>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</si>
  <si>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</si>
  <si>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</si>
  <si>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</si>
  <si>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</si>
  <si>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</si>
  <si>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</si>
  <si>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</si>
  <si>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</si>
  <si>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</si>
  <si>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</si>
  <si>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</si>
  <si>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</si>
  <si>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</si>
  <si>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</si>
  <si>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</si>
  <si>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</si>
  <si>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</si>
  <si>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</si>
  <si>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</si>
  <si>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</si>
  <si>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</si>
  <si>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</si>
  <si>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</si>
  <si>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</si>
  <si>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</si>
  <si>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</si>
  <si>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</si>
  <si>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</si>
  <si>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</si>
  <si>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</si>
  <si>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</si>
  <si>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</si>
  <si>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</si>
  <si>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</si>
  <si>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</si>
  <si>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</si>
  <si>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</si>
  <si>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</si>
  <si>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</si>
  <si>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</si>
  <si>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</si>
  <si>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</si>
  <si>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</si>
  <si>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</si>
  <si>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</si>
  <si>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</si>
  <si>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</si>
  <si>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</si>
  <si>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</si>
  <si>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</si>
  <si>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</si>
  <si>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</si>
  <si>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</si>
  <si>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</si>
  <si>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</si>
  <si>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</si>
  <si>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</si>
  <si>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</si>
  <si>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</si>
  <si>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</si>
  <si>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</si>
  <si>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</si>
  <si>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</si>
  <si>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</si>
  <si>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</si>
  <si>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</si>
  <si>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</si>
  <si>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</si>
  <si>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</si>
  <si>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</si>
  <si>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</si>
  <si>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</si>
  <si>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</si>
  <si>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</si>
  <si>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</si>
  <si>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</si>
  <si>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</si>
  <si>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</si>
  <si>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</si>
  <si>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</si>
  <si>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</si>
  <si>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</si>
  <si>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</si>
  <si>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</si>
  <si>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</si>
  <si>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</si>
  <si>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</si>
  <si>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</si>
  <si>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</si>
  <si>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</si>
  <si>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</si>
  <si>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</si>
  <si>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</si>
  <si>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</si>
  <si>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</si>
  <si>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</si>
  <si>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</si>
  <si>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</si>
  <si>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</si>
  <si>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</si>
  <si>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</si>
  <si>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</si>
  <si>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</si>
  <si>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</si>
  <si>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</si>
  <si>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</si>
  <si>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</si>
  <si>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</si>
  <si>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</si>
  <si>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</si>
  <si>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</si>
  <si>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</si>
  <si>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</si>
  <si>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</si>
  <si>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</si>
  <si>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</si>
  <si>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</si>
  <si>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</si>
  <si>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</si>
  <si>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</si>
  <si>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</si>
  <si>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</si>
  <si>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</si>
  <si>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</si>
  <si>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</si>
  <si>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</si>
  <si>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</si>
  <si>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</si>
  <si>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</si>
  <si>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</si>
  <si>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</si>
  <si>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</si>
  <si>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</si>
  <si>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</si>
  <si>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</si>
  <si>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</si>
  <si>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</si>
  <si>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</si>
  <si>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</si>
  <si>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</si>
  <si>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</si>
  <si>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</si>
  <si>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</si>
  <si>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</si>
  <si>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</si>
  <si>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</si>
  <si>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</si>
  <si>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</si>
  <si>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</si>
  <si>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</si>
  <si>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</si>
  <si>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</si>
  <si>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</si>
  <si>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</si>
  <si>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</si>
  <si>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</si>
  <si>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</si>
  <si>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</si>
  <si>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</si>
  <si>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</si>
  <si>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</si>
  <si>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</si>
  <si>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</si>
  <si>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</si>
  <si>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</si>
  <si>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</si>
  <si>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</si>
  <si>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</si>
  <si>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</si>
  <si>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</si>
  <si>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</si>
  <si>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</si>
  <si>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</si>
  <si>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</si>
  <si>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</si>
  <si>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</si>
  <si>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</si>
  <si>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</si>
  <si>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</si>
  <si>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</si>
  <si>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</si>
  <si>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</si>
  <si>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</si>
  <si>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</si>
  <si>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</si>
  <si>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</si>
  <si>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</si>
  <si>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</si>
  <si>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</si>
  <si>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</si>
  <si>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</si>
  <si>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</si>
  <si>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</si>
  <si>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</si>
  <si>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</si>
  <si>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</si>
  <si>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</si>
  <si>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</si>
  <si>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</si>
  <si>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</si>
  <si>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</si>
  <si>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</si>
  <si>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</si>
  <si>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</si>
  <si>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</si>
  <si>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</si>
  <si>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</si>
  <si>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</si>
  <si>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</si>
  <si>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</si>
  <si>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</si>
  <si>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</si>
  <si>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</si>
  <si>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</si>
  <si>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</si>
  <si>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</si>
  <si>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</si>
  <si>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</si>
  <si>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</si>
  <si>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</si>
  <si>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</si>
  <si>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</si>
  <si>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</si>
  <si>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</si>
  <si>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</si>
  <si>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</si>
  <si>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</si>
  <si>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</si>
  <si>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</si>
  <si>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</si>
  <si>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</si>
  <si>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</si>
  <si>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</si>
  <si>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</si>
  <si>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</si>
  <si>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</si>
  <si>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</si>
  <si>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</si>
  <si>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</si>
  <si>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</si>
  <si>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</si>
  <si>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</si>
  <si>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</si>
  <si>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</si>
  <si>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</si>
  <si>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</si>
  <si>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</si>
  <si>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</si>
  <si>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</si>
  <si>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</si>
  <si>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</si>
  <si>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</si>
  <si>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</si>
  <si>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</si>
  <si>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</si>
  <si>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</si>
  <si>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</si>
  <si>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</si>
  <si>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</si>
  <si>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</si>
  <si>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</si>
  <si>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</si>
  <si>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</si>
  <si>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</si>
  <si>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</si>
  <si>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</si>
  <si>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</si>
  <si>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</si>
  <si>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</si>
  <si>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</si>
  <si>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</si>
  <si>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</si>
  <si>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</si>
  <si>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</si>
  <si>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</si>
  <si>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</si>
  <si>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</si>
  <si>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</si>
  <si>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</si>
  <si>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</si>
  <si>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</si>
  <si>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</si>
  <si>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</si>
  <si>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</si>
  <si>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</si>
  <si>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</si>
  <si>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</si>
  <si>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</si>
  <si>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</si>
  <si>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</si>
  <si>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</si>
  <si>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</si>
  <si>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</si>
  <si>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</si>
  <si>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</si>
  <si>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</si>
  <si>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</si>
  <si>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</si>
  <si>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</si>
  <si>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</si>
  <si>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</si>
  <si>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</si>
  <si>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</si>
  <si>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</si>
  <si>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</si>
  <si>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</si>
  <si>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</si>
  <si>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</si>
  <si>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</si>
  <si>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</si>
  <si>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</si>
  <si>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</si>
  <si>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</si>
  <si>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</si>
  <si>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</si>
  <si>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</si>
  <si>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</si>
  <si>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</si>
  <si>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</si>
  <si>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</si>
  <si>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</si>
  <si>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</si>
  <si>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</si>
  <si>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</si>
  <si>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</si>
  <si>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</si>
  <si>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</si>
  <si>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</si>
  <si>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</si>
  <si>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</si>
  <si>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</si>
  <si>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</si>
  <si>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</si>
  <si>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</si>
  <si>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</si>
  <si>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</si>
  <si>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</si>
  <si>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</si>
  <si>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</si>
  <si>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</si>
  <si>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</si>
  <si>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</si>
  <si>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</si>
  <si>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</si>
  <si>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</si>
  <si>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</si>
  <si>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</si>
  <si>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</si>
  <si>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</si>
  <si>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</si>
  <si>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</si>
  <si>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</si>
  <si>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</si>
  <si>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</si>
  <si>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</si>
  <si>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</si>
  <si>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</si>
  <si>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</si>
  <si>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</si>
  <si>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</si>
  <si>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</si>
  <si>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</si>
  <si>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</si>
  <si>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</si>
  <si>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</si>
  <si>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</si>
  <si>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</si>
  <si>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</si>
  <si>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</si>
  <si>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</si>
  <si>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</si>
  <si>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</si>
  <si>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</si>
  <si>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</si>
  <si>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</si>
  <si>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</si>
  <si>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</si>
  <si>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</si>
  <si>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</si>
  <si>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</si>
  <si>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</si>
  <si>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</si>
  <si>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</si>
  <si>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</si>
  <si>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</si>
  <si>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</si>
  <si>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</si>
  <si>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</si>
  <si>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</si>
  <si>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</si>
  <si>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</si>
  <si>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</si>
  <si>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</si>
  <si>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</si>
  <si>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</si>
  <si>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</si>
  <si>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</si>
  <si>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</si>
  <si>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</si>
  <si>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</si>
  <si>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</si>
  <si>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</si>
  <si>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</si>
  <si>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</si>
  <si>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</si>
  <si>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</si>
  <si>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</si>
  <si>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</si>
  <si>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</si>
  <si>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</si>
  <si>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</si>
  <si>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</si>
  <si>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</si>
  <si>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</si>
  <si>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</si>
  <si>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</si>
  <si>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</si>
  <si>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</si>
  <si>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</si>
  <si>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</si>
  <si>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</si>
  <si>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</si>
  <si>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</si>
  <si>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</si>
  <si>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</si>
  <si>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</si>
  <si>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</si>
  <si>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</si>
  <si>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</si>
  <si>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</si>
  <si>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</si>
  <si>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</si>
  <si>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</si>
  <si>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</si>
  <si>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</si>
  <si>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</si>
  <si>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</si>
  <si>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</si>
  <si>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</si>
  <si>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</si>
  <si>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</si>
  <si>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</si>
  <si>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</si>
  <si>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</si>
  <si>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</si>
  <si>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</si>
  <si>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</si>
  <si>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</si>
  <si>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</si>
  <si>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</si>
  <si>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</si>
  <si>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</si>
  <si>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</si>
  <si>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</si>
  <si>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</si>
  <si>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</si>
  <si>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</si>
  <si>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</si>
  <si>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</si>
  <si>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</si>
  <si>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</si>
  <si>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</si>
  <si>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</si>
  <si>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</si>
  <si>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</si>
  <si>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</si>
  <si>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</si>
  <si>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</si>
  <si>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</si>
  <si>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</si>
  <si>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</si>
  <si>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</si>
  <si>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</si>
  <si>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</si>
  <si>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</si>
  <si>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</si>
  <si>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</si>
  <si>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</si>
  <si>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</si>
  <si>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</si>
  <si>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</si>
  <si>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</si>
  <si>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</si>
  <si>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</si>
  <si>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</si>
  <si>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</si>
  <si>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</si>
  <si>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</si>
  <si>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</si>
  <si>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</si>
  <si>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</si>
  <si>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</si>
  <si>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</si>
  <si>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</si>
  <si>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</si>
  <si>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</si>
  <si>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</si>
  <si>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</si>
  <si>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</si>
  <si>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</si>
  <si>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</si>
  <si>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</si>
  <si>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</si>
  <si>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</si>
  <si>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</si>
  <si>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</si>
  <si>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</si>
  <si>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</si>
  <si>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</si>
  <si>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</si>
  <si>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</si>
  <si>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</si>
  <si>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</si>
  <si>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</si>
  <si>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</si>
  <si>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</si>
  <si>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</si>
  <si>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</si>
  <si>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</si>
  <si>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</si>
  <si>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</si>
  <si>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</si>
  <si>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</si>
  <si>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</si>
  <si>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</si>
  <si>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</si>
  <si>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</si>
  <si>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</si>
  <si>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</si>
  <si>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</si>
  <si>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</si>
  <si>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</si>
  <si>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</si>
  <si>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</si>
  <si>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</si>
  <si>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</si>
  <si>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</si>
  <si>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</si>
  <si>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</si>
  <si>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</si>
  <si>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</si>
  <si>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</si>
  <si>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</si>
  <si>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</si>
  <si>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</si>
  <si>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</si>
  <si>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</si>
  <si>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</si>
  <si>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</si>
  <si>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</si>
  <si>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</si>
  <si>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</si>
  <si>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</si>
  <si>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</si>
  <si>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</si>
  <si>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</si>
  <si>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</si>
  <si>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</si>
  <si>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</si>
  <si>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</si>
  <si>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</si>
  <si>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</si>
  <si>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</si>
  <si>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</si>
  <si>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</si>
  <si>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</si>
  <si>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</si>
  <si>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</si>
  <si>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</si>
  <si>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</si>
  <si>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</si>
  <si>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</si>
  <si>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</si>
  <si>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</si>
  <si>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</si>
  <si>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</si>
  <si>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</si>
  <si>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</si>
  <si>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</si>
  <si>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</si>
  <si>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</si>
  <si>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</si>
  <si>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</si>
  <si>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</si>
  <si>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</si>
  <si>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</si>
  <si>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</si>
  <si>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</si>
  <si>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</si>
  <si>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</si>
  <si>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</si>
  <si>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</si>
  <si>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</si>
  <si>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</si>
  <si>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</si>
  <si>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</si>
  <si>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</si>
  <si>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</si>
  <si>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</si>
  <si>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</si>
  <si>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</si>
  <si>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</si>
  <si>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</si>
  <si>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</si>
  <si>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</si>
  <si>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</si>
  <si>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</si>
  <si>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</si>
  <si>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</si>
  <si>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</si>
  <si>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</si>
  <si>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</si>
  <si>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</si>
  <si>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</si>
  <si>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</si>
  <si>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</si>
  <si>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</si>
  <si>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</si>
  <si>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</si>
  <si>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</si>
  <si>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</si>
  <si>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</si>
  <si>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</si>
  <si>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</si>
  <si>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</si>
  <si>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</si>
  <si>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</si>
  <si>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</si>
  <si>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</si>
  <si>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</si>
  <si>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</si>
  <si>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</si>
  <si>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</si>
  <si>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</si>
  <si>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</si>
  <si>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</si>
  <si>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</si>
  <si>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</si>
  <si>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</si>
  <si>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</si>
  <si>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</si>
  <si>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</si>
  <si>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</si>
  <si>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</si>
  <si>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</si>
  <si>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</si>
  <si>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</si>
  <si>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</si>
  <si>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</si>
  <si>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</si>
  <si>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</si>
  <si>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</si>
  <si>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</si>
  <si>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</si>
  <si>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</si>
  <si>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</si>
  <si>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</si>
  <si>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</si>
  <si>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</si>
  <si>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</si>
  <si>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</si>
  <si>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</si>
  <si>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</si>
  <si>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</si>
  <si>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</si>
  <si>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</si>
  <si>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</si>
  <si>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</si>
  <si>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</si>
  <si>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</si>
  <si>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</si>
  <si>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</si>
  <si>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</si>
  <si>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</si>
  <si>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</si>
  <si>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</si>
  <si>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</si>
  <si>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</si>
  <si>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</si>
  <si>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</si>
  <si>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</si>
  <si>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</si>
  <si>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</si>
  <si>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</si>
  <si>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</si>
  <si>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</si>
  <si>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</si>
  <si>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</si>
  <si>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</si>
  <si>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</si>
  <si>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</si>
  <si>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</si>
  <si>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</si>
  <si>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</si>
  <si>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</si>
  <si>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</si>
  <si>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</si>
  <si>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</si>
  <si>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</si>
  <si>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</si>
  <si>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</si>
  <si>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</si>
  <si>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</si>
  <si>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</si>
  <si>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</si>
  <si>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</si>
  <si>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</si>
  <si>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</si>
  <si>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</si>
  <si>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</si>
  <si>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</si>
  <si>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</si>
  <si>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</si>
  <si>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</si>
  <si>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</si>
  <si>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</si>
  <si>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</si>
  <si>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</si>
  <si>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</si>
  <si>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</si>
  <si>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</si>
  <si>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</si>
  <si>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</si>
  <si>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</si>
  <si>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</si>
  <si>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</si>
  <si>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</si>
  <si>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</si>
  <si>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</si>
  <si>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</si>
  <si>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</si>
  <si>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</si>
  <si>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</si>
  <si>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</si>
  <si>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</si>
  <si>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</si>
  <si>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</si>
  <si>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</si>
  <si>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</si>
  <si>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</si>
  <si>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</si>
  <si>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</si>
  <si>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</si>
  <si>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</si>
  <si>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</si>
  <si>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</si>
  <si>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</si>
  <si>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</si>
  <si>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</si>
  <si>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</si>
  <si>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</si>
  <si>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</si>
  <si>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</si>
  <si>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</si>
  <si>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</si>
  <si>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</si>
  <si>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</si>
  <si>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</si>
  <si>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</si>
  <si>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</si>
  <si>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</si>
  <si>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</si>
  <si>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</si>
  <si>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</si>
  <si>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</si>
  <si>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</si>
  <si>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</si>
  <si>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</si>
  <si>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</si>
  <si>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</si>
  <si>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</si>
  <si>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</si>
  <si>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</si>
  <si>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</si>
  <si>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</si>
  <si>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</si>
  <si>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</si>
  <si>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</si>
  <si>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</si>
  <si>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</si>
  <si>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</si>
  <si>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</si>
  <si>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</si>
  <si>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</si>
  <si>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</si>
  <si>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</si>
  <si>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</si>
  <si>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</si>
  <si>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</si>
  <si>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</si>
  <si>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</si>
  <si>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</si>
  <si>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</si>
  <si>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</si>
  <si>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</si>
  <si>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</si>
  <si>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</si>
  <si>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</si>
  <si>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</si>
  <si>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</si>
  <si>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</si>
  <si>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</si>
  <si>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</si>
  <si>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</si>
  <si>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</si>
  <si>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</si>
  <si>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</si>
  <si>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</si>
  <si>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</si>
  <si>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</si>
  <si>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</si>
  <si>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</si>
  <si>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</si>
  <si>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</si>
  <si>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</si>
  <si>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</si>
  <si>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</si>
  <si>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</si>
  <si>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</si>
  <si>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</si>
  <si>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</si>
  <si>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</si>
  <si>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</si>
  <si>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</si>
  <si>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</si>
  <si>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</si>
  <si>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</si>
  <si>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</si>
  <si>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</si>
  <si>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</si>
  <si>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</si>
  <si>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</si>
  <si>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</si>
  <si>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</si>
  <si>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</si>
  <si>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</si>
  <si>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</si>
  <si>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</si>
  <si>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</si>
  <si>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</si>
  <si>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</si>
  <si>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</si>
  <si>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</si>
  <si>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</si>
  <si>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</si>
  <si>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</si>
  <si>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</si>
  <si>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</si>
  <si>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</si>
  <si>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</si>
  <si>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</si>
  <si>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</si>
  <si>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</si>
  <si>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</si>
  <si>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</si>
  <si>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</si>
  <si>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</si>
  <si>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</si>
  <si>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</si>
  <si>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</si>
  <si>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</si>
  <si>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</si>
  <si>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</si>
  <si>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</si>
  <si>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</si>
  <si>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</si>
  <si>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</si>
  <si>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</si>
  <si>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</si>
  <si>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</si>
  <si>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</si>
  <si>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</si>
  <si>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</si>
  <si>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</si>
  <si>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</si>
  <si>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</si>
  <si>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</si>
  <si>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</si>
  <si>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</si>
  <si>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</si>
  <si>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</si>
  <si>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</si>
  <si>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</si>
  <si>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</si>
  <si>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</si>
  <si>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</si>
  <si>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</si>
  <si>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</si>
  <si>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</si>
  <si>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</si>
  <si>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</si>
  <si>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</si>
  <si>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</si>
  <si>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</si>
  <si>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</si>
  <si>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</si>
  <si>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</si>
  <si>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</si>
  <si>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</si>
  <si>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</si>
  <si>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</si>
  <si>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</si>
  <si>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</si>
  <si>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</si>
  <si>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</si>
  <si>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</si>
  <si>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</si>
  <si>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</si>
  <si>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</si>
  <si>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</si>
  <si>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</si>
  <si>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</si>
  <si>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</si>
  <si>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</si>
  <si>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</si>
  <si>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</si>
  <si>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</si>
  <si>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</si>
  <si>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</si>
  <si>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</si>
  <si>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</si>
  <si>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</si>
  <si>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</si>
  <si>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</si>
  <si>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</si>
  <si>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</si>
  <si>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</si>
  <si>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</si>
  <si>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</si>
  <si>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</si>
  <si>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</si>
  <si>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</si>
  <si>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</si>
  <si>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</si>
  <si>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</si>
  <si>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</si>
  <si>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</si>
  <si>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</si>
  <si>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</si>
  <si>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</si>
  <si>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</si>
  <si>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</si>
  <si>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</si>
  <si>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</si>
  <si>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</si>
  <si>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</si>
  <si>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</si>
  <si>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</si>
  <si>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</si>
  <si>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</si>
  <si>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</si>
  <si>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</si>
  <si>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</si>
  <si>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</si>
  <si>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</si>
  <si>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</si>
  <si>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</si>
  <si>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</si>
  <si>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</si>
  <si>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</si>
  <si>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</si>
  <si>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</si>
  <si>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</si>
  <si>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</si>
  <si>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</si>
  <si>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</si>
  <si>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</si>
  <si>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</si>
  <si>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</si>
  <si>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</si>
  <si>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</si>
  <si>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</si>
  <si>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</si>
  <si>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</si>
  <si>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</si>
  <si>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</si>
  <si>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</si>
  <si>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</si>
  <si>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</si>
  <si>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</si>
  <si>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</si>
  <si>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</si>
  <si>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</si>
  <si>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</si>
  <si>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</si>
  <si>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</si>
  <si>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</si>
  <si>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</si>
  <si>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</si>
  <si>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</si>
  <si>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</si>
  <si>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</si>
  <si>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</si>
  <si>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</si>
  <si>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</si>
  <si>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</si>
  <si>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</si>
  <si>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</si>
  <si>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</si>
  <si>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</si>
  <si>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</si>
  <si>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</si>
  <si>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</si>
  <si>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</si>
  <si>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</si>
  <si>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</si>
  <si>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</si>
  <si>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</si>
  <si>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</si>
  <si>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</si>
  <si>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</si>
  <si>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</si>
  <si>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</si>
  <si>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</si>
  <si>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</si>
  <si>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</si>
  <si>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</si>
  <si>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</si>
  <si>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</si>
  <si>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</si>
  <si>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</si>
  <si>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</si>
  <si>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</si>
  <si>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</si>
  <si>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</si>
  <si>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</si>
  <si>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</si>
  <si>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</si>
  <si>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</si>
  <si>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</si>
  <si>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</si>
  <si>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</si>
  <si>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</si>
  <si>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</si>
  <si>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</si>
  <si>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</si>
  <si>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</si>
  <si>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</si>
  <si>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</si>
  <si>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</si>
  <si>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</si>
  <si>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</si>
  <si>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</si>
  <si>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</si>
  <si>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</si>
  <si>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</si>
  <si>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</si>
  <si>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</si>
  <si>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</si>
  <si>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</si>
  <si>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</si>
  <si>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</si>
  <si>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</si>
  <si>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</si>
  <si>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</si>
  <si>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</si>
  <si>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</si>
  <si>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</si>
  <si>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</si>
  <si>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</si>
  <si>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</si>
  <si>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</si>
  <si>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</si>
  <si>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</si>
  <si>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</si>
  <si>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</si>
  <si>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</si>
  <si>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</si>
  <si>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</si>
  <si>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</si>
  <si>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</si>
  <si>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</si>
  <si>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</si>
  <si>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</si>
  <si>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</si>
  <si>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</si>
  <si>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</si>
  <si>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</si>
  <si>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</si>
  <si>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</si>
  <si>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</si>
  <si>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</si>
  <si>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</si>
  <si>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</si>
  <si>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</si>
  <si>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</si>
  <si>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</si>
  <si>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</si>
  <si>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</si>
  <si>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</si>
  <si>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</si>
  <si>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</si>
  <si>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</si>
  <si>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</si>
  <si>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</si>
  <si>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</si>
  <si>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</si>
  <si>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</si>
  <si>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</si>
  <si>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</si>
  <si>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</si>
  <si>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</si>
  <si>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</si>
  <si>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</si>
  <si>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</si>
  <si>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</si>
  <si>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</si>
  <si>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</si>
  <si>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</si>
  <si>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</si>
  <si>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</si>
  <si>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</si>
  <si>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</si>
  <si>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</si>
  <si>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</si>
  <si>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</si>
  <si>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</si>
  <si>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</si>
  <si>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</si>
  <si>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</si>
  <si>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</si>
  <si>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</si>
  <si>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</si>
  <si>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</si>
  <si>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</si>
  <si>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</si>
  <si>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</si>
  <si>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</si>
  <si>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</si>
  <si>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</si>
  <si>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</si>
  <si>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</si>
  <si>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</si>
  <si>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</si>
  <si>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</si>
  <si>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</si>
  <si>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</si>
  <si>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</si>
  <si>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</si>
  <si>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</si>
  <si>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</si>
  <si>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</si>
  <si>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</si>
  <si>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</si>
  <si>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</si>
  <si>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</si>
  <si>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</si>
  <si>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</si>
  <si>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</si>
  <si>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</si>
  <si>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</si>
  <si>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</si>
  <si>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</si>
  <si>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</si>
  <si>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</si>
  <si>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</si>
  <si>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</si>
  <si>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</si>
  <si>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</si>
  <si>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</si>
  <si>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</si>
  <si>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</si>
  <si>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</si>
  <si>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</si>
  <si>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</si>
  <si>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</si>
  <si>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</si>
  <si>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</si>
  <si>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</si>
  <si>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</si>
  <si>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</si>
  <si>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</si>
  <si>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</si>
  <si>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</si>
  <si>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</si>
  <si>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</si>
  <si>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</si>
  <si>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</si>
  <si>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</si>
  <si>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</si>
  <si>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</si>
  <si>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</si>
  <si>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</si>
  <si>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</si>
  <si>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</si>
  <si>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</si>
  <si>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</si>
  <si>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</si>
  <si>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</si>
  <si>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</si>
  <si>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</si>
  <si>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</si>
  <si>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</si>
  <si>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</si>
  <si>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</si>
  <si>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</si>
  <si>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</si>
  <si>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</si>
  <si>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</si>
  <si>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</si>
  <si>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</si>
  <si>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</si>
  <si>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</si>
  <si>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</si>
  <si>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</si>
  <si>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</si>
  <si>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</si>
  <si>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</si>
  <si>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</si>
  <si>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</si>
  <si>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</si>
  <si>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</si>
  <si>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</si>
  <si>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</si>
  <si>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</si>
  <si>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</si>
  <si>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</si>
  <si>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</si>
  <si>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</si>
  <si>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</si>
  <si>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</si>
  <si>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</si>
  <si>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</si>
  <si>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</si>
  <si>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</si>
  <si>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</si>
  <si>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</si>
  <si>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</si>
  <si>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</si>
  <si>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</si>
  <si>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</si>
  <si>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</si>
  <si>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</si>
  <si>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</si>
  <si>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</si>
  <si>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</si>
  <si>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</si>
  <si>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</si>
  <si>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</si>
  <si>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</si>
  <si>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</si>
  <si>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</si>
  <si>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</si>
  <si>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</si>
  <si>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</si>
  <si>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</si>
  <si>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</si>
  <si>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</si>
  <si>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</si>
  <si>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</si>
  <si>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</si>
  <si>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</si>
  <si>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</si>
  <si>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</si>
  <si>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</si>
  <si>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</si>
  <si>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</si>
  <si>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</si>
  <si>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</si>
  <si>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</si>
  <si>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</si>
  <si>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</si>
  <si>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</si>
  <si>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</si>
  <si>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</si>
  <si>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</si>
  <si>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</si>
  <si>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</si>
  <si>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</si>
  <si>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</si>
  <si>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</si>
  <si>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</si>
  <si>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</si>
  <si>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</si>
  <si>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</si>
  <si>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</si>
  <si>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</si>
  <si>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</si>
  <si>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</si>
  <si>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</si>
  <si>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</si>
  <si>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</si>
  <si>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</si>
  <si>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</si>
  <si>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</si>
  <si>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</si>
  <si>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</si>
  <si>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</si>
  <si>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</si>
  <si>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</si>
  <si>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</si>
  <si>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</si>
  <si>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</si>
  <si>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</si>
  <si>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</si>
  <si>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</si>
  <si>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</si>
  <si>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</si>
  <si>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</si>
  <si>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</si>
  <si>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</si>
  <si>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</si>
  <si>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</si>
  <si>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</si>
  <si>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</si>
  <si>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</si>
  <si>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</si>
  <si>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</si>
  <si>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</si>
  <si>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</si>
  <si>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</si>
  <si>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</si>
  <si>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</si>
  <si>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</si>
  <si>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</si>
  <si>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</si>
  <si>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</si>
  <si>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</si>
  <si>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</si>
  <si>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</si>
  <si>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</si>
  <si>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</si>
  <si>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</si>
  <si>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</si>
  <si>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</si>
  <si>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</si>
  <si>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</si>
  <si>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</si>
  <si>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</si>
  <si>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</si>
  <si>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</si>
  <si>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</si>
  <si>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</si>
  <si>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</si>
  <si>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</si>
  <si>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</si>
  <si>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</si>
  <si>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</si>
  <si>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</si>
  <si>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</si>
  <si>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</si>
  <si>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</si>
  <si>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</si>
  <si>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</si>
  <si>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</si>
  <si>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</si>
  <si>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</si>
  <si>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</si>
  <si>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</si>
  <si>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</si>
  <si>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</si>
  <si>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</si>
  <si>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</si>
  <si>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</si>
  <si>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</si>
  <si>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</si>
  <si>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</si>
  <si>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</si>
  <si>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</si>
  <si>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</si>
  <si>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</si>
  <si>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</si>
  <si>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</si>
  <si>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</si>
  <si>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</si>
  <si>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</si>
  <si>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</si>
  <si>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</si>
  <si>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</si>
  <si>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</si>
  <si>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</si>
  <si>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</si>
  <si>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</si>
  <si>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</si>
  <si>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</si>
  <si>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</si>
  <si>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</si>
  <si>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</si>
  <si>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</si>
  <si>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</si>
  <si>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</si>
  <si>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</si>
  <si>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</si>
  <si>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</si>
  <si>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</si>
  <si>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</si>
  <si>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</si>
  <si>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</si>
  <si>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</si>
  <si>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</si>
  <si>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</si>
  <si>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</si>
  <si>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</si>
  <si>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</si>
  <si>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</si>
  <si>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</si>
  <si>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</si>
  <si>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</si>
  <si>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</si>
  <si>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</si>
  <si>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</si>
  <si>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</si>
  <si>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</si>
  <si>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</si>
  <si>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</si>
  <si>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</si>
  <si>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</si>
  <si>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</si>
  <si>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</si>
  <si>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</si>
  <si>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</si>
  <si>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</si>
  <si>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</si>
  <si>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</si>
  <si>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</si>
  <si>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</si>
  <si>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</si>
  <si>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</si>
  <si>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</si>
  <si>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</si>
  <si>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</si>
  <si>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</si>
  <si>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</si>
  <si>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</si>
  <si>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</si>
  <si>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</si>
  <si>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</si>
  <si>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</si>
  <si>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</si>
  <si>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</si>
  <si>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</si>
  <si>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</si>
  <si>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</si>
  <si>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</si>
  <si>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</si>
  <si>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</si>
  <si>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</si>
  <si>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</si>
  <si>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</si>
  <si>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</si>
  <si>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</si>
  <si>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</si>
  <si>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</si>
  <si>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</si>
  <si>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</si>
  <si>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</si>
  <si>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</si>
  <si>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</si>
  <si>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</si>
  <si>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</si>
  <si>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</si>
  <si>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</si>
  <si>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</si>
  <si>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</si>
  <si>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</si>
  <si>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</si>
  <si>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</si>
  <si>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</si>
  <si>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</si>
  <si>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</si>
  <si>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</si>
  <si>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</si>
  <si>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</si>
  <si>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</si>
  <si>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</si>
  <si>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</si>
  <si>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</si>
  <si>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</si>
  <si>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</si>
  <si>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</si>
  <si>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</si>
  <si>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</si>
  <si>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</si>
  <si>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</si>
  <si>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</si>
  <si>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</si>
  <si>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</si>
  <si>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</si>
  <si>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</si>
  <si>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</si>
  <si>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</si>
  <si>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</si>
  <si>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</si>
  <si>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</si>
  <si>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</si>
  <si>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</si>
  <si>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</si>
  <si>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</si>
  <si>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</si>
  <si>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</si>
  <si>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</si>
  <si>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</si>
  <si>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</si>
  <si>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</si>
  <si>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</si>
  <si>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</si>
  <si>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</si>
  <si>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</si>
  <si>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</si>
  <si>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</si>
  <si>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</si>
  <si>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</si>
  <si>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</si>
  <si>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</si>
  <si>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</si>
  <si>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</si>
  <si>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</si>
  <si>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</si>
  <si>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</si>
  <si>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</si>
  <si>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</si>
  <si>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</si>
  <si>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</si>
  <si>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</si>
  <si>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</si>
  <si>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</si>
  <si>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</si>
  <si>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</si>
  <si>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</si>
  <si>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</si>
  <si>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</si>
  <si>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</si>
  <si>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</si>
  <si>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</si>
  <si>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</si>
  <si>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</si>
  <si>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</si>
  <si>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</si>
  <si>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</si>
  <si>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</si>
  <si>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</si>
  <si>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</si>
  <si>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</si>
  <si>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</si>
  <si>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</si>
  <si>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</si>
  <si>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</si>
  <si>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</si>
  <si>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</si>
  <si>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</si>
  <si>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</si>
  <si>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</si>
  <si>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</si>
  <si>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</si>
  <si>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</si>
  <si>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</si>
  <si>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</si>
  <si>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</si>
  <si>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</si>
  <si>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</si>
  <si>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</si>
  <si>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</si>
  <si>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</si>
  <si>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</si>
  <si>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</si>
  <si>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</si>
  <si>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</si>
  <si>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</si>
  <si>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</si>
  <si>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</si>
  <si>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</si>
  <si>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</si>
  <si>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</si>
  <si>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</si>
  <si>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</si>
  <si>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</si>
  <si>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</si>
  <si>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</si>
  <si>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</si>
  <si>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</si>
  <si>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</si>
  <si>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</si>
  <si>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</si>
  <si>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</si>
  <si>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</si>
  <si>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</si>
  <si>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</si>
  <si>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</si>
  <si>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</si>
  <si>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</si>
  <si>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</si>
  <si>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</si>
  <si>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</si>
  <si>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</si>
  <si>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</si>
  <si>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</si>
  <si>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</si>
  <si>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</si>
  <si>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</si>
  <si>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</si>
  <si>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</si>
  <si>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</si>
  <si>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</si>
  <si>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</si>
  <si>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</si>
  <si>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</si>
  <si>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</si>
  <si>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</si>
  <si>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</si>
  <si>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</si>
  <si>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</si>
  <si>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</si>
  <si>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</si>
  <si>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</si>
  <si>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</si>
  <si>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</si>
  <si>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</si>
  <si>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</si>
  <si>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</si>
  <si>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</si>
  <si>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</si>
  <si>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</si>
  <si>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</si>
  <si>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</si>
  <si>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</si>
  <si>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</si>
  <si>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</si>
  <si>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</si>
  <si>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</si>
  <si>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</si>
  <si>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</si>
  <si>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</si>
  <si>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</si>
  <si>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</si>
  <si>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</si>
  <si>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</si>
  <si>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</si>
  <si>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</si>
  <si>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</si>
  <si>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</si>
  <si>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</si>
  <si>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</si>
  <si>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</si>
  <si>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</si>
  <si>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</si>
  <si>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</si>
  <si>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</si>
  <si>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</si>
  <si>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</si>
  <si>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</si>
  <si>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</si>
  <si>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</si>
  <si>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</si>
  <si>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</si>
  <si>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</si>
  <si>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</si>
  <si>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</si>
  <si>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</si>
  <si>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</si>
  <si>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</si>
  <si>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</si>
  <si>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</si>
  <si>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</si>
  <si>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</si>
  <si>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</si>
  <si>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</si>
  <si>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</si>
  <si>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</si>
  <si>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</si>
  <si>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</si>
  <si>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</si>
  <si>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</si>
  <si>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</si>
  <si>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</si>
  <si>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</si>
  <si>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</si>
  <si>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</si>
  <si>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</si>
  <si>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</si>
  <si>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</si>
  <si>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</si>
  <si>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</si>
  <si>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</si>
  <si>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</si>
  <si>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</si>
  <si>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</si>
  <si>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</si>
  <si>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</si>
  <si>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</si>
  <si>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</si>
  <si>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</si>
  <si>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</si>
  <si>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</si>
  <si>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</si>
  <si>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</si>
  <si>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</si>
  <si>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</si>
  <si>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</si>
  <si>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</si>
  <si>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</si>
  <si>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</si>
  <si>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</si>
  <si>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</si>
  <si>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</si>
  <si>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</si>
  <si>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</si>
  <si>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</si>
  <si>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</si>
  <si>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</si>
  <si>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</si>
  <si>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</si>
  <si>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</si>
  <si>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</si>
  <si>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</si>
  <si>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</si>
  <si>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</si>
  <si>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</si>
  <si>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</si>
  <si>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</si>
  <si>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</si>
  <si>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</si>
  <si>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</si>
  <si>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</si>
  <si>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</si>
  <si>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</si>
  <si>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</si>
  <si>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</si>
  <si>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</si>
  <si>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</si>
  <si>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</si>
  <si>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</si>
  <si>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</si>
  <si>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</si>
  <si>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</si>
  <si>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</si>
  <si>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</si>
  <si>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</si>
  <si>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</si>
  <si>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</si>
  <si>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</si>
  <si>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</si>
  <si>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</si>
  <si>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</si>
  <si>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</si>
  <si>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</si>
  <si>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</si>
  <si>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</si>
  <si>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</si>
  <si>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</si>
  <si>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</si>
  <si>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</si>
  <si>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</si>
  <si>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</si>
  <si>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</si>
  <si>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</si>
  <si>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</si>
  <si>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</si>
  <si>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</si>
  <si>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</si>
  <si>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</si>
  <si>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</si>
  <si>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</si>
  <si>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</si>
  <si>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</si>
  <si>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</si>
  <si>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</si>
  <si>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</si>
  <si>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</si>
  <si>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</si>
  <si>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</si>
  <si>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</si>
  <si>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</si>
  <si>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</si>
  <si>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</si>
  <si>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</si>
  <si>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</si>
  <si>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</si>
  <si>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</si>
  <si>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</si>
  <si>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</si>
  <si>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</si>
  <si>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</si>
  <si>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</si>
  <si>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</si>
  <si>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</si>
  <si>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</si>
  <si>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</si>
  <si>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</si>
  <si>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</si>
  <si>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</si>
  <si>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</si>
  <si>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</si>
  <si>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</si>
  <si>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</si>
  <si>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</si>
  <si>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</si>
  <si>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</si>
  <si>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</si>
  <si>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</si>
  <si>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</si>
  <si>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</si>
  <si>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</si>
  <si>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</si>
  <si>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</si>
  <si>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</si>
  <si>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</si>
  <si>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</si>
  <si>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</si>
  <si>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</si>
  <si>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</si>
  <si>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</si>
  <si>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</si>
  <si>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</si>
  <si>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</si>
  <si>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</si>
  <si>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</si>
  <si>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</si>
  <si>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</si>
  <si>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</si>
  <si>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</si>
  <si>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</si>
  <si>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</si>
  <si>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</si>
  <si>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</si>
  <si>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</si>
  <si>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</si>
  <si>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</si>
  <si>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</si>
  <si>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</si>
  <si>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</si>
  <si>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</si>
  <si>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</si>
  <si>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</si>
  <si>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</si>
  <si>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</si>
  <si>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</si>
  <si>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</si>
  <si>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</si>
  <si>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</si>
  <si>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</si>
  <si>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</si>
  <si>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</si>
  <si>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</si>
  <si>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</si>
  <si>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</si>
  <si>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</si>
  <si>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</si>
  <si>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</si>
  <si>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</si>
  <si>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</si>
  <si>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</si>
  <si>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</si>
  <si>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</si>
  <si>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</si>
  <si>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</si>
  <si>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</si>
  <si>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</si>
  <si>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</si>
  <si>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</si>
  <si>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</si>
  <si>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</si>
  <si>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</si>
  <si>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</si>
  <si>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</si>
  <si>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</si>
  <si>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</si>
  <si>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</si>
  <si>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</si>
  <si>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</si>
  <si>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</si>
  <si>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</si>
  <si>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</si>
  <si>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</si>
  <si>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</si>
  <si>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</si>
  <si>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</si>
  <si>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</si>
  <si>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</si>
  <si>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</si>
  <si>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</si>
  <si>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</si>
  <si>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</si>
  <si>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</si>
  <si>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</si>
  <si>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</si>
  <si>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</si>
  <si>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</si>
  <si>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</si>
  <si>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</si>
  <si>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</si>
  <si>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</si>
  <si>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</si>
  <si>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</si>
  <si>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</si>
  <si>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</si>
  <si>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</si>
  <si>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</si>
  <si>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</si>
  <si>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</si>
  <si>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</si>
  <si>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</si>
  <si>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</si>
  <si>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</si>
  <si>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</si>
  <si>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</si>
  <si>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</si>
  <si>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</si>
  <si>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</si>
  <si>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</si>
  <si>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</si>
  <si>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</si>
  <si>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</si>
  <si>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</si>
  <si>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</si>
  <si>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</si>
  <si>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</si>
  <si>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</si>
  <si>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</si>
  <si>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</si>
  <si>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</si>
  <si>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</si>
  <si>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</si>
  <si>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</si>
  <si>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</si>
  <si>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</si>
  <si>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</si>
  <si>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</si>
  <si>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</si>
  <si>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</si>
  <si>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</si>
  <si>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</si>
  <si>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</si>
  <si>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</si>
  <si>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</si>
  <si>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</si>
  <si>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</si>
  <si>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</si>
  <si>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</si>
  <si>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</si>
  <si>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</si>
  <si>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</si>
  <si>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</si>
  <si>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</si>
  <si>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</si>
  <si>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</si>
  <si>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</si>
  <si>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</si>
  <si>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</si>
  <si>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</si>
  <si>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</si>
  <si>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</si>
  <si>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</si>
  <si>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</si>
  <si>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</si>
  <si>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</si>
  <si>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</si>
  <si>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</si>
  <si>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</si>
  <si>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</si>
  <si>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</si>
  <si>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</si>
  <si>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</si>
  <si>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</si>
  <si>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</si>
  <si>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</si>
  <si>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</si>
  <si>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</si>
  <si>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</si>
  <si>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</si>
  <si>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</si>
  <si>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</si>
  <si>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</si>
  <si>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</si>
  <si>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</si>
  <si>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</si>
  <si>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</si>
  <si>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</si>
  <si>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</si>
  <si>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</si>
  <si>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</si>
  <si>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</si>
  <si>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</si>
  <si>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</si>
  <si>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</si>
  <si>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</si>
  <si>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</si>
  <si>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</si>
  <si>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</si>
  <si>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</si>
  <si>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</si>
  <si>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</si>
  <si>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</si>
  <si>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</si>
  <si>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</si>
  <si>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</si>
  <si>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</si>
  <si>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</si>
  <si>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</si>
  <si>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</si>
  <si>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</si>
  <si>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</si>
  <si>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</si>
  <si>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</si>
  <si>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</si>
  <si>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</si>
  <si>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</si>
  <si>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</si>
  <si>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</si>
  <si>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</si>
  <si>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</si>
  <si>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</si>
  <si>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</si>
  <si>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</si>
  <si>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</si>
  <si>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</si>
  <si>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</si>
  <si>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</si>
  <si>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</si>
  <si>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</si>
  <si>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</si>
  <si>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</si>
  <si>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</si>
  <si>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</si>
  <si>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</si>
  <si>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</si>
  <si>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</si>
  <si>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</si>
  <si>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</si>
  <si>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</si>
  <si>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</si>
  <si>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</si>
  <si>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</si>
  <si>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</si>
  <si>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</si>
  <si>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</si>
  <si>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</si>
  <si>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</si>
  <si>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</si>
  <si>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</si>
  <si>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</si>
  <si>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</si>
  <si>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</si>
  <si>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</si>
  <si>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</si>
  <si>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</si>
  <si>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</si>
  <si>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</si>
  <si>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</si>
  <si>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</si>
  <si>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</si>
  <si>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</si>
  <si>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</si>
  <si>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</si>
  <si>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</si>
  <si>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</si>
  <si>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</si>
  <si>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</si>
  <si>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</si>
  <si>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</si>
  <si>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</si>
  <si>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</si>
  <si>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</si>
  <si>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</si>
  <si>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</si>
  <si>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</si>
  <si>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</si>
  <si>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</si>
  <si>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</si>
  <si>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</si>
  <si>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</si>
  <si>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</si>
  <si>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</si>
  <si>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</si>
  <si>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</si>
  <si>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</si>
  <si>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</si>
  <si>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</si>
  <si>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</si>
  <si>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</si>
  <si>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</si>
  <si>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</si>
  <si>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</si>
  <si>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</si>
  <si>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</si>
  <si>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</si>
  <si>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</si>
  <si>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</si>
  <si>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</si>
  <si>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</si>
  <si>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</si>
  <si>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</si>
  <si>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</si>
  <si>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</si>
  <si>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</si>
  <si>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</si>
  <si>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</si>
  <si>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</si>
  <si>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</si>
  <si>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</si>
  <si>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</si>
  <si>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</si>
  <si>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</si>
  <si>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</si>
  <si>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</si>
  <si>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</si>
  <si>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</si>
  <si>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</si>
  <si>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</si>
  <si>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</si>
  <si>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</si>
  <si>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</si>
  <si>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</si>
  <si>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</si>
  <si>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</si>
  <si>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</si>
  <si>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</si>
  <si>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</si>
  <si>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</si>
  <si>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</si>
  <si>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</si>
  <si>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</si>
  <si>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</si>
  <si>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</si>
  <si>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</si>
  <si>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</si>
  <si>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</si>
  <si>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</si>
  <si>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</si>
  <si>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</si>
  <si>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</si>
  <si>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</si>
  <si>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</si>
  <si>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</si>
  <si>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</si>
  <si>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</si>
  <si>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</si>
  <si>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</si>
  <si>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</si>
  <si>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</si>
  <si>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</si>
  <si>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</si>
  <si>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</si>
  <si>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</si>
  <si>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</si>
  <si>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</si>
  <si>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</si>
  <si>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</si>
  <si>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</si>
  <si>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</si>
  <si>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</si>
  <si>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</si>
  <si>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</si>
  <si>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</si>
  <si>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</si>
  <si>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</si>
  <si>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</si>
  <si>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</si>
  <si>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</si>
  <si>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</si>
  <si>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</si>
  <si>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</si>
  <si>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</si>
  <si>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</si>
  <si>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</si>
  <si>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</si>
  <si>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</si>
  <si>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</si>
  <si>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</si>
  <si>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</si>
  <si>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</si>
  <si>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</si>
  <si>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</si>
  <si>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</si>
  <si>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</si>
  <si>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</si>
  <si>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</si>
  <si>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</si>
  <si>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</si>
  <si>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</si>
  <si>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</si>
  <si>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</si>
  <si>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</si>
  <si>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</si>
  <si>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</si>
  <si>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</si>
  <si>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</si>
  <si>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</si>
  <si>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</si>
  <si>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</si>
  <si>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</si>
  <si>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</si>
  <si>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</si>
  <si>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</si>
  <si>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</si>
  <si>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</si>
  <si>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</si>
  <si>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</si>
  <si>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</si>
  <si>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</si>
  <si>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</si>
  <si>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</si>
  <si>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</si>
  <si>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</si>
  <si>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</si>
  <si>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</si>
  <si>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</si>
  <si>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</si>
  <si>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</si>
  <si>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</si>
  <si>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</si>
  <si>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</si>
  <si>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</si>
  <si>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</si>
  <si>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</si>
  <si>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</si>
  <si>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</si>
  <si>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</si>
  <si>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</si>
  <si>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</si>
  <si>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</si>
  <si>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</si>
  <si>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</si>
  <si>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</si>
  <si>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</si>
  <si>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</si>
  <si>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</si>
  <si>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</si>
  <si>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</si>
  <si>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</si>
  <si>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</si>
  <si>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</si>
  <si>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</si>
  <si>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</si>
  <si>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</si>
  <si>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</si>
  <si>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</si>
  <si>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</si>
  <si>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</si>
  <si>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</si>
  <si>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</si>
  <si>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</si>
  <si>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</si>
  <si>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</si>
  <si>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</si>
  <si>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</si>
  <si>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</si>
  <si>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</si>
  <si>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</si>
  <si>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</si>
  <si>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</si>
  <si>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</si>
  <si>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</si>
  <si>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</si>
  <si>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</si>
  <si>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</si>
  <si>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</si>
  <si>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</si>
  <si>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</si>
  <si>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</si>
  <si>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</si>
  <si>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</si>
  <si>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</si>
  <si>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</si>
  <si>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</si>
  <si>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</si>
  <si>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</si>
  <si>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</si>
  <si>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</si>
  <si>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</si>
  <si>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</si>
  <si>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</si>
  <si>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</si>
  <si>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</si>
  <si>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</si>
  <si>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</si>
  <si>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</si>
  <si>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</si>
  <si>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</si>
  <si>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</si>
  <si>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</si>
  <si>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</si>
  <si>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</si>
  <si>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</si>
  <si>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</si>
  <si>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</si>
  <si>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</si>
  <si>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</si>
  <si>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</si>
  <si>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</si>
  <si>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</si>
  <si>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</si>
  <si>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</si>
  <si>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</si>
  <si>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</si>
  <si>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</si>
  <si>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</si>
  <si>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</si>
  <si>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</si>
  <si>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</si>
  <si>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</si>
  <si>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</si>
  <si>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</si>
  <si>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</si>
  <si>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</si>
  <si>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</si>
  <si>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</si>
  <si>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</si>
  <si>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</si>
  <si>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</si>
  <si>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</si>
  <si>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</si>
  <si>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</si>
  <si>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</si>
  <si>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</si>
  <si>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</si>
  <si>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</si>
  <si>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</si>
  <si>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</si>
  <si>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</si>
  <si>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</si>
  <si>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</si>
  <si>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</si>
  <si>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</si>
  <si>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</si>
  <si>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</si>
  <si>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</si>
  <si>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</si>
  <si>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</si>
  <si>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</si>
  <si>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</si>
  <si>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</si>
  <si>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</si>
  <si>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</si>
  <si>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</si>
  <si>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</si>
  <si>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</si>
  <si>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</si>
  <si>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</si>
  <si>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</si>
  <si>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</si>
  <si>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</si>
  <si>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</si>
  <si>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</si>
  <si>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</si>
  <si>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</si>
  <si>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</si>
  <si>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</si>
  <si>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</si>
  <si>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</si>
  <si>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</si>
  <si>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</si>
  <si>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</si>
  <si>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</si>
  <si>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</si>
  <si>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</si>
  <si>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</si>
  <si>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</si>
  <si>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</si>
  <si>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</si>
  <si>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</si>
  <si>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</si>
  <si>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</si>
  <si>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</si>
  <si>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</si>
  <si>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</si>
  <si>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</si>
  <si>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</si>
  <si>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</si>
  <si>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</si>
  <si>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</si>
  <si>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</si>
  <si>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</si>
  <si>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</si>
  <si>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</si>
  <si>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</si>
  <si>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</si>
  <si>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</si>
  <si>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</si>
  <si>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</si>
  <si>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</si>
  <si>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</si>
  <si>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</si>
  <si>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</si>
  <si>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</si>
  <si>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</si>
  <si>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</si>
  <si>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</si>
  <si>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</si>
  <si>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</si>
  <si>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</si>
  <si>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</si>
  <si>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</si>
  <si>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</si>
  <si>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</si>
  <si>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</si>
  <si>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</si>
  <si>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</si>
  <si>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</si>
  <si>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</si>
  <si>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</si>
  <si>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</si>
  <si>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</si>
  <si>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</si>
  <si>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</si>
  <si>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</si>
  <si>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</si>
  <si>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</si>
  <si>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</si>
  <si>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</si>
  <si>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</si>
  <si>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</si>
  <si>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</si>
  <si>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</si>
  <si>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</si>
  <si>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</si>
  <si>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</si>
  <si>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</si>
  <si>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</si>
  <si>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</si>
  <si>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</si>
  <si>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</si>
  <si>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</si>
  <si>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</si>
  <si>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</si>
  <si>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</si>
  <si>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</si>
  <si>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</si>
  <si>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</si>
  <si>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</si>
  <si>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</si>
  <si>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</si>
  <si>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</si>
  <si>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</si>
  <si>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</si>
  <si>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</si>
  <si>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</si>
  <si>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</si>
  <si>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</si>
  <si>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</si>
  <si>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</si>
  <si>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</si>
  <si>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</si>
  <si>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</si>
  <si>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</si>
  <si>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</si>
  <si>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</si>
  <si>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</si>
  <si>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</si>
  <si>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</si>
  <si>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</si>
  <si>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</si>
  <si>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</si>
  <si>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</si>
  <si>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</si>
  <si>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</si>
  <si>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</si>
  <si>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</si>
  <si>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</si>
  <si>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</si>
  <si>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</si>
  <si>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</si>
  <si>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</si>
  <si>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</si>
  <si>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</si>
  <si>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</si>
  <si>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</si>
  <si>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</si>
  <si>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</si>
  <si>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</si>
  <si>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</si>
  <si>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</si>
  <si>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</si>
  <si>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</si>
  <si>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</si>
  <si>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</si>
  <si>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</si>
  <si>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</si>
  <si>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</si>
  <si>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</si>
  <si>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</si>
  <si>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</si>
  <si>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</si>
  <si>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</si>
  <si>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</si>
  <si>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</si>
  <si>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</si>
  <si>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</si>
  <si>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</si>
  <si>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</si>
  <si>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</si>
  <si>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</si>
  <si>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</si>
  <si>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</si>
  <si>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</si>
  <si>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</si>
  <si>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</si>
  <si>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</si>
  <si>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</si>
  <si>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</si>
  <si>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</si>
  <si>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</si>
  <si>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</si>
  <si>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</si>
  <si>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</si>
  <si>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</si>
  <si>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</si>
  <si>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</si>
  <si>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</si>
  <si>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</si>
  <si>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</si>
  <si>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</si>
  <si>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</si>
  <si>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</si>
  <si>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</si>
  <si>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</si>
  <si>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</si>
  <si>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</si>
  <si>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</si>
  <si>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</si>
  <si>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</si>
  <si>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</si>
  <si>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</si>
  <si>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</si>
  <si>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</si>
  <si>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</si>
  <si>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</si>
  <si>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</si>
  <si>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</si>
  <si>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</si>
  <si>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</si>
  <si>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</si>
  <si>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</si>
  <si>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</si>
  <si>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</si>
  <si>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</si>
  <si>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</si>
  <si>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</si>
  <si>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</si>
  <si>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</si>
  <si>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</si>
  <si>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</si>
  <si>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</si>
  <si>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</si>
  <si>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</si>
  <si>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</si>
  <si>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</si>
  <si>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</si>
  <si>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</si>
  <si>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</si>
  <si>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</si>
  <si>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</si>
  <si>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</si>
  <si>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</si>
  <si>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</si>
  <si>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</si>
  <si>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</si>
  <si>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</si>
  <si>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</si>
  <si>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</si>
  <si>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</si>
  <si>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</si>
  <si>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</si>
  <si>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</si>
  <si>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</si>
  <si>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</si>
  <si>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</si>
  <si>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</si>
  <si>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</si>
  <si>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</si>
  <si>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</si>
  <si>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</si>
  <si>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</si>
  <si>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</si>
  <si>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</si>
  <si>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</si>
  <si>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</si>
  <si>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</si>
  <si>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</si>
  <si>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</si>
  <si>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</si>
  <si>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</si>
  <si>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</si>
  <si>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</si>
  <si>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</si>
  <si>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</si>
  <si>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</si>
  <si>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</si>
  <si>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</si>
  <si>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</si>
  <si>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</si>
  <si>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</si>
  <si>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</si>
  <si>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</si>
  <si>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</si>
  <si>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</si>
  <si>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</si>
  <si>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</si>
  <si>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</si>
  <si>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</si>
  <si>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</si>
  <si>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</si>
  <si>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</si>
  <si>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</si>
  <si>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</si>
  <si>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</si>
  <si>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</si>
  <si>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</si>
  <si>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</si>
  <si>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</si>
  <si>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</si>
  <si>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</si>
  <si>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</si>
  <si>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</si>
  <si>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</si>
  <si>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</si>
  <si>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</si>
  <si>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</si>
  <si>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</si>
  <si>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</si>
  <si>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</si>
  <si>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</si>
  <si>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</si>
  <si>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</si>
  <si>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</si>
  <si>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</si>
  <si>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</si>
  <si>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</si>
  <si>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</si>
  <si>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</si>
  <si>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</si>
  <si>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</si>
  <si>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</si>
  <si>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</si>
  <si>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</si>
  <si>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</si>
  <si>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</si>
  <si>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</si>
  <si>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</si>
  <si>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</si>
  <si>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</si>
  <si>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</si>
  <si>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</si>
  <si>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</si>
  <si>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</si>
  <si>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</si>
  <si>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</si>
  <si>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</si>
  <si>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</si>
  <si>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</si>
  <si>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</si>
  <si>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</si>
  <si>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</si>
  <si>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</si>
  <si>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</si>
  <si>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</si>
  <si>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</si>
  <si>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</si>
  <si>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</si>
  <si>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</si>
  <si>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</si>
  <si>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</si>
  <si>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</si>
  <si>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</si>
  <si>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</si>
  <si>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</si>
  <si>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</si>
  <si>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</si>
  <si>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</si>
  <si>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</si>
  <si>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</si>
  <si>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</si>
  <si>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</si>
  <si>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</si>
  <si>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</si>
  <si>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</si>
  <si>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</si>
  <si>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</si>
  <si>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</si>
  <si>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</si>
  <si>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</si>
  <si>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</si>
  <si>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</si>
  <si>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</si>
  <si>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</si>
  <si>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</si>
  <si>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</si>
  <si>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</si>
  <si>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</si>
  <si>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</si>
  <si>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</si>
  <si>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</si>
  <si>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</si>
  <si>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</si>
  <si>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</si>
  <si>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</si>
  <si>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</si>
  <si>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</si>
  <si>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</si>
  <si>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</si>
  <si>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</si>
  <si>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</si>
  <si>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</si>
  <si>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</si>
  <si>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</si>
  <si>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</si>
  <si>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</si>
  <si>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</si>
  <si>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</si>
  <si>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</si>
  <si>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</si>
  <si>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</si>
  <si>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</si>
  <si>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</si>
  <si>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</si>
  <si>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</si>
  <si>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</si>
  <si>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</si>
  <si>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</si>
  <si>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</si>
  <si>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</si>
  <si>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</si>
  <si>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</si>
  <si>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</si>
  <si>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</si>
  <si>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</si>
  <si>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</si>
  <si>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</si>
  <si>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</si>
  <si>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</si>
  <si>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</si>
  <si>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</si>
  <si>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</si>
  <si>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</si>
  <si>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</si>
  <si>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</si>
  <si>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</si>
  <si>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</si>
  <si>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</si>
  <si>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</si>
  <si>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</si>
  <si>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</si>
  <si>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</si>
  <si>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</si>
  <si>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</si>
  <si>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</si>
  <si>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</si>
  <si>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</si>
  <si>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</si>
  <si>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</si>
  <si>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</si>
  <si>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</si>
  <si>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</si>
  <si>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</si>
  <si>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</si>
  <si>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</si>
  <si>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</si>
  <si>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</si>
  <si>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</si>
  <si>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</si>
  <si>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</si>
  <si>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</si>
  <si>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</si>
  <si>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</si>
  <si>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</si>
  <si>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</si>
  <si>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</si>
  <si>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</si>
  <si>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</si>
  <si>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</si>
  <si>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</si>
  <si>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</si>
  <si>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</si>
  <si>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</si>
  <si>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</si>
  <si>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</si>
  <si>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</si>
  <si>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</si>
  <si>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</si>
  <si>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</si>
  <si>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</si>
  <si>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</si>
  <si>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</si>
  <si>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</si>
  <si>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</si>
  <si>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</si>
  <si>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</si>
  <si>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</si>
  <si>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</si>
  <si>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</si>
  <si>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</si>
  <si>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</si>
  <si>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</si>
  <si>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</si>
  <si>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</si>
  <si>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</si>
  <si>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</si>
  <si>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</si>
  <si>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</si>
  <si>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</si>
  <si>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</si>
  <si>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</si>
  <si>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</si>
  <si>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</si>
  <si>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</si>
  <si>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</si>
  <si>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</si>
  <si>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</si>
  <si>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</si>
  <si>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</si>
  <si>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</si>
  <si>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</si>
  <si>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</si>
  <si>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</si>
  <si>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</si>
  <si>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</si>
  <si>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</si>
  <si>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</si>
  <si>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</si>
  <si>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</si>
  <si>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</si>
  <si>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</si>
  <si>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</si>
  <si>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</si>
  <si>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</si>
  <si>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</si>
  <si>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</si>
  <si>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</si>
  <si>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</si>
  <si>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</si>
  <si>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</si>
  <si>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</si>
  <si>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</si>
  <si>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</si>
  <si>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</si>
  <si>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</si>
  <si>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</si>
  <si>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</si>
  <si>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</si>
  <si>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</si>
  <si>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</si>
  <si>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</si>
  <si>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</si>
  <si>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</si>
  <si>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</si>
  <si>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</si>
  <si>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</si>
  <si>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</si>
  <si>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</si>
  <si>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</si>
  <si>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</si>
  <si>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</si>
  <si>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</si>
  <si>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</si>
  <si>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</si>
  <si>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</si>
  <si>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</si>
  <si>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</si>
  <si>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</si>
  <si>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</si>
  <si>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</si>
  <si>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</si>
  <si>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</si>
  <si>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</si>
  <si>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</si>
  <si>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</si>
  <si>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</si>
  <si>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</si>
  <si>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</si>
  <si>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</si>
  <si>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</si>
  <si>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</si>
  <si>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</si>
  <si>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</si>
  <si>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</si>
  <si>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</si>
  <si>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</si>
  <si>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</si>
  <si>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</si>
  <si>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</si>
  <si>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</si>
  <si>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</si>
  <si>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</si>
  <si>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</si>
  <si>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</si>
  <si>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</si>
  <si>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</si>
  <si>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</si>
  <si>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</si>
  <si>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</si>
  <si>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</si>
  <si>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</si>
  <si>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</si>
  <si>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</si>
  <si>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</si>
  <si>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</si>
  <si>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</si>
  <si>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</si>
  <si>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</si>
  <si>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</si>
  <si>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</si>
  <si>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</si>
  <si>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</si>
  <si>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</si>
  <si>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</si>
  <si>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</si>
  <si>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</si>
  <si>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</si>
  <si>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</si>
  <si>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</si>
  <si>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</si>
  <si>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</si>
  <si>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</si>
  <si>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</si>
  <si>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</si>
  <si>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</si>
  <si>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</si>
  <si>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</si>
  <si>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</si>
  <si>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</si>
  <si>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</si>
  <si>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</si>
  <si>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</si>
  <si>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</si>
  <si>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</si>
  <si>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</si>
  <si>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</si>
  <si>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</si>
  <si>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</si>
  <si>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</si>
  <si>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</si>
  <si>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</si>
  <si>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</si>
  <si>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</si>
  <si>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</si>
  <si>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</si>
  <si>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</si>
  <si>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</si>
  <si>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</si>
  <si>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</si>
  <si>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</si>
  <si>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</si>
  <si>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</si>
  <si>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</si>
  <si>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</si>
  <si>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</si>
  <si>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</si>
  <si>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</si>
  <si>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</si>
  <si>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</si>
  <si>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</si>
  <si>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</si>
  <si>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</si>
  <si>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</si>
  <si>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</si>
  <si>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</si>
  <si>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</si>
  <si>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</si>
  <si>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</si>
  <si>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</si>
  <si>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</si>
  <si>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</si>
  <si>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</si>
  <si>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</si>
  <si>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</si>
  <si>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</si>
  <si>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</si>
  <si>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</si>
  <si>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</si>
  <si>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</si>
  <si>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</si>
  <si>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</si>
  <si>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</si>
  <si>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</si>
  <si>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</si>
  <si>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</si>
  <si>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</si>
  <si>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</si>
  <si>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</si>
  <si>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</si>
  <si>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</si>
  <si>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</si>
  <si>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</si>
  <si>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</si>
  <si>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</si>
  <si>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</si>
  <si>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</si>
  <si>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</si>
  <si>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</si>
  <si>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</si>
  <si>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</si>
  <si>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</si>
  <si>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</si>
  <si>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</si>
  <si>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</si>
  <si>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</si>
  <si>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</si>
  <si>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</si>
  <si>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</si>
  <si>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</si>
  <si>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</si>
  <si>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</si>
  <si>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</si>
  <si>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</si>
  <si>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</si>
  <si>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</si>
  <si>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</si>
  <si>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</si>
  <si>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</si>
  <si>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</si>
  <si>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</si>
  <si>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</si>
  <si>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</si>
  <si>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</si>
  <si>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</si>
  <si>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</si>
  <si>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</si>
  <si>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</si>
  <si>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</si>
  <si>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</si>
  <si>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</si>
  <si>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</si>
  <si>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</si>
  <si>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</si>
  <si>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</si>
  <si>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</si>
  <si>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</si>
  <si>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</si>
  <si>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</si>
  <si>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</si>
  <si>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</si>
  <si>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</si>
  <si>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</si>
  <si>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</si>
  <si>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</si>
  <si>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</si>
  <si>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</si>
  <si>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</si>
  <si>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</si>
  <si>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</si>
  <si>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</si>
  <si>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</si>
  <si>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</si>
  <si>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</si>
  <si>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</si>
  <si>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</si>
  <si>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</si>
  <si>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</si>
  <si>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</si>
  <si>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</si>
  <si>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</si>
  <si>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</si>
  <si>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</si>
  <si>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</si>
  <si>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</si>
  <si>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</si>
  <si>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</si>
  <si>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</si>
  <si>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</si>
  <si>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</si>
  <si>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</si>
  <si>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</si>
  <si>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</si>
  <si>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</si>
  <si>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</si>
  <si>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</si>
  <si>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</si>
  <si>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</si>
  <si>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</si>
  <si>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</si>
  <si>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</si>
  <si>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</si>
  <si>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</si>
  <si>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</si>
  <si>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</si>
  <si>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</si>
  <si>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</si>
  <si>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</si>
  <si>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</si>
  <si>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</si>
  <si>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</si>
  <si>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</si>
  <si>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</si>
  <si>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</si>
  <si>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</si>
  <si>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</si>
  <si>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</si>
  <si>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</si>
  <si>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</si>
  <si>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</si>
  <si>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</si>
  <si>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</si>
  <si>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</si>
  <si>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</si>
  <si>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</si>
  <si>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</si>
  <si>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</si>
  <si>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</si>
  <si>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</si>
  <si>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</si>
  <si>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</si>
  <si>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</si>
  <si>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</si>
  <si>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</si>
  <si>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</si>
  <si>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</si>
  <si>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</si>
  <si>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</si>
  <si>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</si>
  <si>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</si>
  <si>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</si>
  <si>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</si>
  <si>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</si>
  <si>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</si>
  <si>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</si>
  <si>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</si>
  <si>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</si>
  <si>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</si>
  <si>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</si>
  <si>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</si>
  <si>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</si>
  <si>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</si>
  <si>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</si>
  <si>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</si>
  <si>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</si>
  <si>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</si>
  <si>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</si>
  <si>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</si>
  <si>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</si>
  <si>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</si>
  <si>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</si>
  <si>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</si>
  <si>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</si>
  <si>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</si>
  <si>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</si>
  <si>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</si>
  <si>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</si>
  <si>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</si>
  <si>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</si>
  <si>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</si>
  <si>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</si>
  <si>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</si>
  <si>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</si>
  <si>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</si>
  <si>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</si>
  <si>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</si>
  <si>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</si>
  <si>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</si>
  <si>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</si>
  <si>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</si>
  <si>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</si>
  <si>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</si>
  <si>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</si>
  <si>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</si>
  <si>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</si>
  <si>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</si>
  <si>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</si>
  <si>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</si>
  <si>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</si>
  <si>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</si>
  <si>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</si>
  <si>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</si>
  <si>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</si>
  <si>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</si>
  <si>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</si>
  <si>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</si>
  <si>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</si>
  <si>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</si>
  <si>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</si>
  <si>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</si>
  <si>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</si>
  <si>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</si>
  <si>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</si>
  <si>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</si>
  <si>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</si>
  <si>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</si>
  <si>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</si>
  <si>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</si>
  <si>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</si>
  <si>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</si>
  <si>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</si>
  <si>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</si>
  <si>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</si>
  <si>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</si>
  <si>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</si>
  <si>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</si>
  <si>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</si>
  <si>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</si>
  <si>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</si>
  <si>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</si>
  <si>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</si>
  <si>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</si>
  <si>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</si>
  <si>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</si>
  <si>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</si>
  <si>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</si>
  <si>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</si>
  <si>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</si>
  <si>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</si>
  <si>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</si>
  <si>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</si>
  <si>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</si>
  <si>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</si>
  <si>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</si>
  <si>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</si>
  <si>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</si>
  <si>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</si>
  <si>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</si>
  <si>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</si>
  <si>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</si>
  <si>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</si>
  <si>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</si>
  <si>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</si>
  <si>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</si>
  <si>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</si>
  <si>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</si>
  <si>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</si>
  <si>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</si>
  <si>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</si>
  <si>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</si>
  <si>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</si>
  <si>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</si>
  <si>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</si>
  <si>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</si>
  <si>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</si>
  <si>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</si>
  <si>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</si>
  <si>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</si>
  <si>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</si>
  <si>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</si>
  <si>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</si>
  <si>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</si>
  <si>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</si>
  <si>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</si>
  <si>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</si>
  <si>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</si>
  <si>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</si>
  <si>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</si>
  <si>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</si>
  <si>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</si>
  <si>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</si>
  <si>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</si>
  <si>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</si>
  <si>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</si>
  <si>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</si>
  <si>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</si>
  <si>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</si>
  <si>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</si>
  <si>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</si>
  <si>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</si>
  <si>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</si>
  <si>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</si>
  <si>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</si>
  <si>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</si>
  <si>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</si>
  <si>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</si>
  <si>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</si>
  <si>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</si>
  <si>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</si>
  <si>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</si>
  <si>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</si>
  <si>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</si>
  <si>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</si>
  <si>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</si>
  <si>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</si>
  <si>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</si>
  <si>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</si>
  <si>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</si>
  <si>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</si>
  <si>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</si>
  <si>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</si>
  <si>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</si>
  <si>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</si>
  <si>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</si>
  <si>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</si>
  <si>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</si>
  <si>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</si>
  <si>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</si>
  <si>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</si>
  <si>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</si>
  <si>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</si>
  <si>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</si>
  <si>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</si>
  <si>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</si>
  <si>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</si>
  <si>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</si>
  <si>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</si>
  <si>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</si>
  <si>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</si>
  <si>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</si>
  <si>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</si>
  <si>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</si>
  <si>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</si>
  <si>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</si>
  <si>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</si>
  <si>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</si>
  <si>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</si>
  <si>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</si>
  <si>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</si>
  <si>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</si>
  <si>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</si>
  <si>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</si>
  <si>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</si>
  <si>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</si>
  <si>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</si>
  <si>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</si>
  <si>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</si>
  <si>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</si>
  <si>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</si>
  <si>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</si>
  <si>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</si>
  <si>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</si>
  <si>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</si>
  <si>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</si>
  <si>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</si>
  <si>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</si>
  <si>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</si>
  <si>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</si>
  <si>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</si>
  <si>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</si>
  <si>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</si>
  <si>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</si>
  <si>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</si>
  <si>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</si>
  <si>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</si>
  <si>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</si>
  <si>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</si>
  <si>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</si>
  <si>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</si>
  <si>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</si>
  <si>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</si>
  <si>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</si>
  <si>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</si>
  <si>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</si>
  <si>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</si>
  <si>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</si>
  <si>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</si>
  <si>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</si>
  <si>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</si>
  <si>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</si>
  <si>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</si>
  <si>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</si>
  <si>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</si>
  <si>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</si>
  <si>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</si>
  <si>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</si>
  <si>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</si>
  <si>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</si>
  <si>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</si>
  <si>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</si>
  <si>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</si>
  <si>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</si>
  <si>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</si>
  <si>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</si>
  <si>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</si>
  <si>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</si>
  <si>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</si>
  <si>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</si>
  <si>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</si>
  <si>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</si>
  <si>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</si>
  <si>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</si>
  <si>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</si>
  <si>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</si>
  <si>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</si>
  <si>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</si>
  <si>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</si>
  <si>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</si>
  <si>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</si>
  <si>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</si>
  <si>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</si>
  <si>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</si>
  <si>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</si>
  <si>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</si>
  <si>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</si>
  <si>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</si>
  <si>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</si>
  <si>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</si>
  <si>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</si>
  <si>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</si>
  <si>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</si>
  <si>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</si>
  <si>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</si>
  <si>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</si>
  <si>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</si>
  <si>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</si>
  <si>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</si>
  <si>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</si>
  <si>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</si>
  <si>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</si>
  <si>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</si>
  <si>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</si>
  <si>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</si>
  <si>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</si>
  <si>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</si>
  <si>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</si>
  <si>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</si>
  <si>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</si>
  <si>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</si>
  <si>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</si>
  <si>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</si>
  <si>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</si>
  <si>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</si>
  <si>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</si>
  <si>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</si>
  <si>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</si>
  <si>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</si>
  <si>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</si>
  <si>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</si>
  <si>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</si>
  <si>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</si>
  <si>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</si>
  <si>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</si>
  <si>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</si>
  <si>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</si>
  <si>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</si>
  <si>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</si>
  <si>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</si>
  <si>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</si>
  <si>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</si>
  <si>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</si>
  <si>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</si>
  <si>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</si>
  <si>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</si>
  <si>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</si>
  <si>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</si>
  <si>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</si>
  <si>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</si>
  <si>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</si>
  <si>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</si>
  <si>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</si>
  <si>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</si>
  <si>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</si>
  <si>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</si>
  <si>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</si>
  <si>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</si>
  <si>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</si>
  <si>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</si>
  <si>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</si>
  <si>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</si>
  <si>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</si>
  <si>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</si>
  <si>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</si>
  <si>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</si>
  <si>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</si>
  <si>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</si>
  <si>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</si>
  <si>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</si>
  <si>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</si>
  <si>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</si>
  <si>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</si>
  <si>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</si>
  <si>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</si>
  <si>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</si>
  <si>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</si>
  <si>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</si>
  <si>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</si>
  <si>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</si>
  <si>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</si>
  <si>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</si>
  <si>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</si>
  <si>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</si>
  <si>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</si>
  <si>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</si>
  <si>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</si>
  <si>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</si>
  <si>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</si>
  <si>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</si>
  <si>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</si>
  <si>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</si>
  <si>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</si>
  <si>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</si>
  <si>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</si>
  <si>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</si>
  <si>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</si>
  <si>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</si>
  <si>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</si>
  <si>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</si>
  <si>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</si>
  <si>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</si>
  <si>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</si>
  <si>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</si>
  <si>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</si>
  <si>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</si>
  <si>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</si>
  <si>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</si>
  <si>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</si>
  <si>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</si>
  <si>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</si>
  <si>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</si>
  <si>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</si>
  <si>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</si>
  <si>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</si>
  <si>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</si>
  <si>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</si>
  <si>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</si>
  <si>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</si>
  <si>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</si>
  <si>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</si>
  <si>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</si>
  <si>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</si>
  <si>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</si>
  <si>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</si>
  <si>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</si>
  <si>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</si>
  <si>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</si>
  <si>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</si>
  <si>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</si>
  <si>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</si>
  <si>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</si>
  <si>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</si>
  <si>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</si>
  <si>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</si>
  <si>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</si>
  <si>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</si>
  <si>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</si>
  <si>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</si>
  <si>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</si>
  <si>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</si>
  <si>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</si>
  <si>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</si>
  <si>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</si>
  <si>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</si>
  <si>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</si>
  <si>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</si>
  <si>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</si>
  <si>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</si>
  <si>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</si>
  <si>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</si>
  <si>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</si>
  <si>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</si>
  <si>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</si>
  <si>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</si>
  <si>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</si>
  <si>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</si>
  <si>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</si>
  <si>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</si>
  <si>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</si>
  <si>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</si>
  <si>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</si>
  <si>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</si>
  <si>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</si>
  <si>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</si>
  <si>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</si>
  <si>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</si>
  <si>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</si>
  <si>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</si>
  <si>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</si>
  <si>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</si>
  <si>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</si>
  <si>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</si>
  <si>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</si>
  <si>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</si>
  <si>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</si>
  <si>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</si>
  <si>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</si>
  <si>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</si>
  <si>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</si>
  <si>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</si>
  <si>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</si>
  <si>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</si>
  <si>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</si>
  <si>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</si>
  <si>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</si>
  <si>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</si>
  <si>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</si>
  <si>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</si>
  <si>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</si>
  <si>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</si>
  <si>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</si>
  <si>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</si>
  <si>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</si>
  <si>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</si>
  <si>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</si>
  <si>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</si>
  <si>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</si>
  <si>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</si>
  <si>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</si>
  <si>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</si>
  <si>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</si>
  <si>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</si>
  <si>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</si>
  <si>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</si>
  <si>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</si>
  <si>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</si>
  <si>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</si>
  <si>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</si>
  <si>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</si>
  <si>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</si>
  <si>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</si>
  <si>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</si>
  <si>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</si>
  <si>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</si>
  <si>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</si>
  <si>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</si>
  <si>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</si>
  <si>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</si>
  <si>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</si>
  <si>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</si>
  <si>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</si>
  <si>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</si>
  <si>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</si>
  <si>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</si>
  <si>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</si>
  <si>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</si>
  <si>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</si>
  <si>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</si>
  <si>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</si>
  <si>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</si>
  <si>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</si>
  <si>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</si>
  <si>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</si>
  <si>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</si>
  <si>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</si>
  <si>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</si>
  <si>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</si>
  <si>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</si>
  <si>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</si>
  <si>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</si>
  <si>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</si>
  <si>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</si>
  <si>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</si>
  <si>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</si>
  <si>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</si>
  <si>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</si>
  <si>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</si>
  <si>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</si>
  <si>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</si>
  <si>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</si>
  <si>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</si>
  <si>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</si>
  <si>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</si>
  <si>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</si>
  <si>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</si>
  <si>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</si>
  <si>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</si>
  <si>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</si>
  <si>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</si>
  <si>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</si>
  <si>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</si>
  <si>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</si>
  <si>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</si>
  <si>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</si>
  <si>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</si>
  <si>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</si>
  <si>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</si>
  <si>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</si>
  <si>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</si>
  <si>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</si>
  <si>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</si>
  <si>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</si>
  <si>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</si>
  <si>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</si>
  <si>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</si>
  <si>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</si>
  <si>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</si>
  <si>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</si>
  <si>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</si>
  <si>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</si>
  <si>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</si>
  <si>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</si>
  <si>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</si>
  <si>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</si>
  <si>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</si>
  <si>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</si>
  <si>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</si>
  <si>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</si>
  <si>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</si>
  <si>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</si>
  <si>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</si>
  <si>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</si>
  <si>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</si>
  <si>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</si>
  <si>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</si>
  <si>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</si>
  <si>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</si>
  <si>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</si>
  <si>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</si>
  <si>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</si>
  <si>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</si>
  <si>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</si>
  <si>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</si>
  <si>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</si>
  <si>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</si>
  <si>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</si>
  <si>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</si>
  <si>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</si>
  <si>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</si>
  <si>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</si>
  <si>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</si>
  <si>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</si>
  <si>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</si>
  <si>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</si>
  <si>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</si>
  <si>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</si>
  <si>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</si>
  <si>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</si>
  <si>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</si>
  <si>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</si>
  <si>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</si>
  <si>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</si>
  <si>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</si>
  <si>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</si>
  <si>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</si>
  <si>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</si>
  <si>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</si>
  <si>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</si>
  <si>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</si>
  <si>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</si>
  <si>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</si>
  <si>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</si>
  <si>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</si>
  <si>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</si>
  <si>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</si>
  <si>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</si>
  <si>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</si>
  <si>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</si>
  <si>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</si>
  <si>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</si>
  <si>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</si>
  <si>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</si>
  <si>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</si>
  <si>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</si>
  <si>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</si>
  <si>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</si>
  <si>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</si>
  <si>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</si>
  <si>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</si>
  <si>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</si>
  <si>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</si>
  <si>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</si>
  <si>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</si>
  <si>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</si>
  <si>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</si>
  <si>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</si>
  <si>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</si>
  <si>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</si>
  <si>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</si>
  <si>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</si>
  <si>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</si>
  <si>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</si>
  <si>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</si>
  <si>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</si>
  <si>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</si>
  <si>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</si>
  <si>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</si>
  <si>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</si>
  <si>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</si>
  <si>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</si>
  <si>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</si>
  <si>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</si>
  <si>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</si>
  <si>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</si>
  <si>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</si>
  <si>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</si>
  <si>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</si>
  <si>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</si>
  <si>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</si>
  <si>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</si>
  <si>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</si>
  <si>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</si>
  <si>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</si>
  <si>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</si>
  <si>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</si>
  <si>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</si>
  <si>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</si>
  <si>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</si>
  <si>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</si>
  <si>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</si>
  <si>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</si>
  <si>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</si>
  <si>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</si>
  <si>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</si>
  <si>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</si>
  <si>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</si>
  <si>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</si>
  <si>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</si>
  <si>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</si>
  <si>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</si>
  <si>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</si>
  <si>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</si>
  <si>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</si>
  <si>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</si>
  <si>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</si>
  <si>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</si>
  <si>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</si>
  <si>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</si>
  <si>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</si>
  <si>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</si>
  <si>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</si>
  <si>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</si>
  <si>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</si>
  <si>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</si>
  <si>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</si>
  <si>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</si>
  <si>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</si>
  <si>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</si>
  <si>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</si>
  <si>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</si>
  <si>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</si>
  <si>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</si>
  <si>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</si>
  <si>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</si>
  <si>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</si>
  <si>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</si>
  <si>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</si>
  <si>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</si>
  <si>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</si>
  <si>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</si>
  <si>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</si>
  <si>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</si>
  <si>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</si>
  <si>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</si>
  <si>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</si>
  <si>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</si>
  <si>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</si>
  <si>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</si>
  <si>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</si>
  <si>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</si>
  <si>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</si>
  <si>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</si>
  <si>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</si>
  <si>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</si>
  <si>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</si>
  <si>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</si>
  <si>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</si>
  <si>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</si>
  <si>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</si>
  <si>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</si>
  <si>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</si>
  <si>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</si>
  <si>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</si>
  <si>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</si>
  <si>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</si>
  <si>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</si>
  <si>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</si>
  <si>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</si>
  <si>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</si>
  <si>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</si>
  <si>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</si>
  <si>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</si>
  <si>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</si>
  <si>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</si>
  <si>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</si>
  <si>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</si>
  <si>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</si>
  <si>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</si>
  <si>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</si>
  <si>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</si>
  <si>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</si>
  <si>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</si>
  <si>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</si>
  <si>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</si>
  <si>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</si>
  <si>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</si>
  <si>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</si>
  <si>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</si>
  <si>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</si>
  <si>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</si>
  <si>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</si>
  <si>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</si>
  <si>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</si>
  <si>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</si>
  <si>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</si>
  <si>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</si>
  <si>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</si>
  <si>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</si>
  <si>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</si>
  <si>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</si>
  <si>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</si>
  <si>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</si>
  <si>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</si>
  <si>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</si>
  <si>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</si>
  <si>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</si>
  <si>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</si>
  <si>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</si>
  <si>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</si>
  <si>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</si>
  <si>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</si>
  <si>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</si>
  <si>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</si>
  <si>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</si>
  <si>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</si>
  <si>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</si>
  <si>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</si>
  <si>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</si>
  <si>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</si>
  <si>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</si>
  <si>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</si>
  <si>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</si>
  <si>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</si>
  <si>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</si>
  <si>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</si>
  <si>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</si>
  <si>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</si>
  <si>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</si>
  <si>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</si>
  <si>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</si>
  <si>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</si>
  <si>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</si>
  <si>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</si>
  <si>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</si>
  <si>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</si>
  <si>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</si>
  <si>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</si>
  <si>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</si>
  <si>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</si>
  <si>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</si>
  <si>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</si>
  <si>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</si>
  <si>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</si>
  <si>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</si>
  <si>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</si>
  <si>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</si>
  <si>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</si>
  <si>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</si>
  <si>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</si>
  <si>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</si>
  <si>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</si>
  <si>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</si>
  <si>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</si>
  <si>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</si>
  <si>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</si>
  <si>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</si>
  <si>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</si>
  <si>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</si>
  <si>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</si>
  <si>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</si>
  <si>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</si>
  <si>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</si>
  <si>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</si>
  <si>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</si>
  <si>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</si>
  <si>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</si>
  <si>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</si>
  <si>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</si>
  <si>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</si>
  <si>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</si>
  <si>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</si>
  <si>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</si>
  <si>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</si>
  <si>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</si>
  <si>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</si>
  <si>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</si>
  <si>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</si>
  <si>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</si>
  <si>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</si>
  <si>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</si>
  <si>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</si>
  <si>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</si>
  <si>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</si>
  <si>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</si>
  <si>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</si>
  <si>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</si>
  <si>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</si>
  <si>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</si>
  <si>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</si>
  <si>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</si>
  <si>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</si>
  <si>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</si>
  <si>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</si>
  <si>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</si>
  <si>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</si>
  <si>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</si>
  <si>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</si>
  <si>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</si>
  <si>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</si>
  <si>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</si>
  <si>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</si>
  <si>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</si>
  <si>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</si>
  <si>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</si>
  <si>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</si>
  <si>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</si>
  <si>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</si>
  <si>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</si>
  <si>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</si>
  <si>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</si>
  <si>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</si>
  <si>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</si>
  <si>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</si>
  <si>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</si>
  <si>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</si>
  <si>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</si>
  <si>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</si>
  <si>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</si>
  <si>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</si>
  <si>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</si>
  <si>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</si>
  <si>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</si>
  <si>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</si>
  <si>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</si>
  <si>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</si>
  <si>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</si>
  <si>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</si>
  <si>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</si>
  <si>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</si>
  <si>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</si>
  <si>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</si>
  <si>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</si>
  <si>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</si>
  <si>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</si>
  <si>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</si>
  <si>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</si>
  <si>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</si>
  <si>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</si>
  <si>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</si>
  <si>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</si>
  <si>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</si>
  <si>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</si>
  <si>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</si>
  <si>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</si>
  <si>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</si>
  <si>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</si>
  <si>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</si>
  <si>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</si>
  <si>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</si>
  <si>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</si>
  <si>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</si>
  <si>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</si>
  <si>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</si>
  <si>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</si>
  <si>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</si>
  <si>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</si>
  <si>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</si>
  <si>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</si>
  <si>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</si>
  <si>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</si>
  <si>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</si>
  <si>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</si>
  <si>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</si>
  <si>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</si>
  <si>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</si>
  <si>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</si>
  <si>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</si>
  <si>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</si>
  <si>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</si>
  <si>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</si>
  <si>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</si>
  <si>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</si>
  <si>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</si>
  <si>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</si>
  <si>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</si>
  <si>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</si>
  <si>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</si>
  <si>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</si>
  <si>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</si>
  <si>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</si>
  <si>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</si>
  <si>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</si>
  <si>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</si>
  <si>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</si>
  <si>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</si>
  <si>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</si>
  <si>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</si>
  <si>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</si>
  <si>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</si>
  <si>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</si>
  <si>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</si>
  <si>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</si>
  <si>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</si>
  <si>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</si>
  <si>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</si>
  <si>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</si>
  <si>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</si>
  <si>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</si>
  <si>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</si>
  <si>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</si>
  <si>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</si>
  <si>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</si>
  <si>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</si>
  <si>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</si>
  <si>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</si>
  <si>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</si>
  <si>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</si>
  <si>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</si>
  <si>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</si>
  <si>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</si>
  <si>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</si>
  <si>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</si>
  <si>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</si>
  <si>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</si>
  <si>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</si>
  <si>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</si>
  <si>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</si>
  <si>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</si>
  <si>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</si>
  <si>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</si>
  <si>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</si>
  <si>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</si>
  <si>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</si>
  <si>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</si>
  <si>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</si>
  <si>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</si>
  <si>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</si>
  <si>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</si>
  <si>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</si>
  <si>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</si>
  <si>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</si>
  <si>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</si>
  <si>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</si>
  <si>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</si>
  <si>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</si>
  <si>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</si>
  <si>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</si>
  <si>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</si>
  <si>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</si>
  <si>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</si>
  <si>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</si>
  <si>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</si>
  <si>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</si>
  <si>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</si>
  <si>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</si>
  <si>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</si>
  <si>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</si>
  <si>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</si>
  <si>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</si>
  <si>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</si>
  <si>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</si>
  <si>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</si>
  <si>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</si>
  <si>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</si>
  <si>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</si>
  <si>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</si>
  <si>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</si>
  <si>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</si>
  <si>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</si>
  <si>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</si>
  <si>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</si>
  <si>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</si>
  <si>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</si>
  <si>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</si>
  <si>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</si>
  <si>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</si>
  <si>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</si>
  <si>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</si>
  <si>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</si>
  <si>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</si>
  <si>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</si>
  <si>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</si>
  <si>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</si>
  <si>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</si>
  <si>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</si>
  <si>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</si>
  <si>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</si>
  <si>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</si>
  <si>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</si>
  <si>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</si>
  <si>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</si>
  <si>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</si>
  <si>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</si>
  <si>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</si>
  <si>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</si>
  <si>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</si>
  <si>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</si>
  <si>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</si>
  <si>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</si>
  <si>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</si>
  <si>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</si>
  <si>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</si>
  <si>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</si>
  <si>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</si>
  <si>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</si>
  <si>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</si>
  <si>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</si>
  <si>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</si>
  <si>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</si>
  <si>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</si>
  <si>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</si>
  <si>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</si>
  <si>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</si>
  <si>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</si>
  <si>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</si>
  <si>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</si>
  <si>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</si>
  <si>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</si>
  <si>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</si>
  <si>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</si>
  <si>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</si>
  <si>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</si>
  <si>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</si>
  <si>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</si>
  <si>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</si>
  <si>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</si>
  <si>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</si>
  <si>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</si>
  <si>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</si>
  <si>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</si>
  <si>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</si>
  <si>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</si>
  <si>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</si>
  <si>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</si>
  <si>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</si>
  <si>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</si>
  <si>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</si>
  <si>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</si>
  <si>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</si>
  <si>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</si>
  <si>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</si>
  <si>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</si>
  <si>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</si>
  <si>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</si>
  <si>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</si>
  <si>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</si>
  <si>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</si>
  <si>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</si>
  <si>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</si>
  <si>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</si>
  <si>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</si>
  <si>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</si>
  <si>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</si>
  <si>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</si>
  <si>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</si>
  <si>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</si>
  <si>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</si>
  <si>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</si>
  <si>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</si>
  <si>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</si>
  <si>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</si>
  <si>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</si>
  <si>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</si>
  <si>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</si>
  <si>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</si>
  <si>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</si>
  <si>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</si>
  <si>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</si>
  <si>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</si>
  <si>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</si>
  <si>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</si>
  <si>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</si>
  <si>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</si>
  <si>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</si>
  <si>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</si>
  <si>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</si>
  <si>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</si>
  <si>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</si>
  <si>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</si>
  <si>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</si>
  <si>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</si>
  <si>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</si>
  <si>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</si>
  <si>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</si>
  <si>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</si>
  <si>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</si>
  <si>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</si>
  <si>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</si>
  <si>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</si>
  <si>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</si>
  <si>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</si>
  <si>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</si>
  <si>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</si>
  <si>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</si>
  <si>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</si>
  <si>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</si>
  <si>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</si>
  <si>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</si>
  <si>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</si>
  <si>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</si>
  <si>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</si>
  <si>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</si>
  <si>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</si>
  <si>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</si>
  <si>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</si>
  <si>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</si>
  <si>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</si>
  <si>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</si>
  <si>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</si>
  <si>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</si>
  <si>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</si>
  <si>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</si>
  <si>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</si>
  <si>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</si>
  <si>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</si>
  <si>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</si>
  <si>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</si>
  <si>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</si>
  <si>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</si>
  <si>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</si>
  <si>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</si>
  <si>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</si>
  <si>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</si>
  <si>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</si>
  <si>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</si>
  <si>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</si>
  <si>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</si>
  <si>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</si>
  <si>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</si>
  <si>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</si>
  <si>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</si>
  <si>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</si>
  <si>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</si>
  <si>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</si>
  <si>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</si>
  <si>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</si>
  <si>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</si>
  <si>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</si>
  <si>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</si>
  <si>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</si>
  <si>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</si>
  <si>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</si>
  <si>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</si>
  <si>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</si>
  <si>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</si>
  <si>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</si>
  <si>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</si>
  <si>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</si>
  <si>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</si>
  <si>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</si>
  <si>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</si>
  <si>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</si>
  <si>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</si>
  <si>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</si>
  <si>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</si>
  <si>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</si>
  <si>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</si>
  <si>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</si>
  <si>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</si>
  <si>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</si>
  <si>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</si>
  <si>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</si>
  <si>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</si>
  <si>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</si>
  <si>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</si>
  <si>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</si>
  <si>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</si>
  <si>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</si>
  <si>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</si>
  <si>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</si>
  <si>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</si>
  <si>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</si>
  <si>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</si>
  <si>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</si>
  <si>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</si>
  <si>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</si>
  <si>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</si>
  <si>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</si>
  <si>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</si>
  <si>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</si>
  <si>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</si>
  <si>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</si>
  <si>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</si>
  <si>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</si>
  <si>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</si>
  <si>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</si>
  <si>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</si>
  <si>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</si>
  <si>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</si>
  <si>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</si>
  <si>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</si>
  <si>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</si>
  <si>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</si>
  <si>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</si>
  <si>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</si>
  <si>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</si>
  <si>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</si>
  <si>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</si>
  <si>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</si>
  <si>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</si>
  <si>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</si>
  <si>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</si>
  <si>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</si>
  <si>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</si>
  <si>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</si>
  <si>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</si>
  <si>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</si>
  <si>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</si>
  <si>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</si>
  <si>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</si>
  <si>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</si>
  <si>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</si>
  <si>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</si>
  <si>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</si>
  <si>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</si>
  <si>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</si>
  <si>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</si>
  <si>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</si>
  <si>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</si>
  <si>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</si>
  <si>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</si>
  <si>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</si>
  <si>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</si>
  <si>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</si>
  <si>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</si>
  <si>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</si>
  <si>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</si>
  <si>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</si>
  <si>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</si>
  <si>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</si>
  <si>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</si>
  <si>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</si>
  <si>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</si>
  <si>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</si>
  <si>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</si>
  <si>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</si>
  <si>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</si>
  <si>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</si>
  <si>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</si>
  <si>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</si>
  <si>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</si>
  <si>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</si>
  <si>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</si>
  <si>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</si>
  <si>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</si>
  <si>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</si>
  <si>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</si>
  <si>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</si>
  <si>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</si>
  <si>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</si>
  <si>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</si>
  <si>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</si>
  <si>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</si>
  <si>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</si>
  <si>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</si>
  <si>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</si>
  <si>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</si>
  <si>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</si>
  <si>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</si>
  <si>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</si>
  <si>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</si>
  <si>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</si>
  <si>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</si>
  <si>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</si>
  <si>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</si>
  <si>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</si>
  <si>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</si>
  <si>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</si>
  <si>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</si>
  <si>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</si>
  <si>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</si>
  <si>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</si>
  <si>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</si>
  <si>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</si>
  <si>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</si>
  <si>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</si>
  <si>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</si>
  <si>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</si>
  <si>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</si>
  <si>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</si>
  <si>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</si>
  <si>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</si>
  <si>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</si>
  <si>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</si>
  <si>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</si>
  <si>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</si>
  <si>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</si>
  <si>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</si>
  <si>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</si>
  <si>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</si>
  <si>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</si>
  <si>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</si>
  <si>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</si>
  <si>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</si>
  <si>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</si>
  <si>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</si>
  <si>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</si>
  <si>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</si>
  <si>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</si>
  <si>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</si>
  <si>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</si>
  <si>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</si>
  <si>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</si>
  <si>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</si>
  <si>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</si>
  <si>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</si>
  <si>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</si>
  <si>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</si>
  <si>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</si>
  <si>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</si>
  <si>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</si>
  <si>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</si>
  <si>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</si>
  <si>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</si>
  <si>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</si>
  <si>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</si>
  <si>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</si>
  <si>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</si>
  <si>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</si>
  <si>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</si>
  <si>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</si>
  <si>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</si>
  <si>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</si>
  <si>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</si>
  <si>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</si>
  <si>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</si>
  <si>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</si>
  <si>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</si>
  <si>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</si>
  <si>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</si>
  <si>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</si>
  <si>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</si>
  <si>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</si>
  <si>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</si>
  <si>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</si>
  <si>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</si>
  <si>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</si>
  <si>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</si>
  <si>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</si>
  <si>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</si>
  <si>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</si>
  <si>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</si>
  <si>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</si>
  <si>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</si>
  <si>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</si>
  <si>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</si>
  <si>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</si>
  <si>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</si>
  <si>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</si>
  <si>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</si>
  <si>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</si>
  <si>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</si>
  <si>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</si>
  <si>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</si>
  <si>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</si>
  <si>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</si>
  <si>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</si>
  <si>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</si>
  <si>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</si>
  <si>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</si>
  <si>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</si>
  <si>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</si>
  <si>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</si>
  <si>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</si>
  <si>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</si>
  <si>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</si>
  <si>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</si>
  <si>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</si>
  <si>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</si>
  <si>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</si>
  <si>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</si>
  <si>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</si>
  <si>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</si>
  <si>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</si>
  <si>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</si>
  <si>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</si>
  <si>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</si>
  <si>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</si>
  <si>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</si>
  <si>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</si>
  <si>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</si>
  <si>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</si>
  <si>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</si>
  <si>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</si>
  <si>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</si>
  <si>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</si>
  <si>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</si>
  <si>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</si>
  <si>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</si>
  <si>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</si>
  <si>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</si>
  <si>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</si>
  <si>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</si>
  <si>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</si>
  <si>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</si>
  <si>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</si>
  <si>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</si>
  <si>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</si>
  <si>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</si>
  <si>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</si>
  <si>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</si>
  <si>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</si>
  <si>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</si>
  <si>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</si>
  <si>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</si>
  <si>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</si>
  <si>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</si>
  <si>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</si>
  <si>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</si>
  <si>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</si>
  <si>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</si>
  <si>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</si>
  <si>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</si>
  <si>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</si>
  <si>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</si>
  <si>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</si>
  <si>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</si>
  <si>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</si>
  <si>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</si>
  <si>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</si>
  <si>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</si>
  <si>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</si>
  <si>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</si>
  <si>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</si>
  <si>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</si>
  <si>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</si>
  <si>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</si>
  <si>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</si>
  <si>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</si>
  <si>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</si>
  <si>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</si>
  <si>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</si>
  <si>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</si>
  <si>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</si>
  <si>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</si>
  <si>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</si>
  <si>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</si>
  <si>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</si>
  <si>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</si>
  <si>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</si>
  <si>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</si>
  <si>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</si>
  <si>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</si>
  <si>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</si>
  <si>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</si>
  <si>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</si>
  <si>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</si>
  <si>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</si>
  <si>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</si>
  <si>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</si>
  <si>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</si>
  <si>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</si>
  <si>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</si>
  <si>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</si>
  <si>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</si>
  <si>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</si>
  <si>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</si>
  <si>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</si>
  <si>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</si>
  <si>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</si>
  <si>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</si>
  <si>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</si>
  <si>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</si>
  <si>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</si>
  <si>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</si>
  <si>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</si>
  <si>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</si>
  <si>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</si>
  <si>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</si>
  <si>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</si>
  <si>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</si>
  <si>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</si>
  <si>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</si>
  <si>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</si>
  <si>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</si>
  <si>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</si>
  <si>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</si>
  <si>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</si>
  <si>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</si>
  <si>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</si>
  <si>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</si>
  <si>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</si>
  <si>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</si>
  <si>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</si>
  <si>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</si>
  <si>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</si>
  <si>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</si>
  <si>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</si>
  <si>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</si>
  <si>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</si>
  <si>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</si>
  <si>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</si>
  <si>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</si>
  <si>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</si>
  <si>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</si>
  <si>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</si>
  <si>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</si>
  <si>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</si>
  <si>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</si>
  <si>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</si>
  <si>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</si>
  <si>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</si>
  <si>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</si>
  <si>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</si>
  <si>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</si>
  <si>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</si>
  <si>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</si>
  <si>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</si>
  <si>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</si>
  <si>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</si>
  <si>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</si>
  <si>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</si>
  <si>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</si>
  <si>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</si>
  <si>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</si>
  <si>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</si>
  <si>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</si>
  <si>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</si>
  <si>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</si>
  <si>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</si>
  <si>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</si>
  <si>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</si>
  <si>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</si>
  <si>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</si>
  <si>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</si>
  <si>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</si>
  <si>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</si>
  <si>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</si>
  <si>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</si>
  <si>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</si>
  <si>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</si>
  <si>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</si>
  <si>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</si>
  <si>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</si>
  <si>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</si>
  <si>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</si>
  <si>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</si>
  <si>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</si>
  <si>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</si>
  <si>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</si>
  <si>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</si>
  <si>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</si>
  <si>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</si>
  <si>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</si>
  <si>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</si>
  <si>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</si>
  <si>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</si>
  <si>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</si>
  <si>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</si>
  <si>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</si>
  <si>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</si>
  <si>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</si>
  <si>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</si>
  <si>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</si>
  <si>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</si>
  <si>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</si>
  <si>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</si>
  <si>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</si>
  <si>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</si>
  <si>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</si>
  <si>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</si>
  <si>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</si>
  <si>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</si>
  <si>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</si>
  <si>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</si>
  <si>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</si>
  <si>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</si>
  <si>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</si>
  <si>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</si>
  <si>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</si>
  <si>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</si>
  <si>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</si>
  <si>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</si>
  <si>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</si>
  <si>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</si>
  <si>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</si>
  <si>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</si>
  <si>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</si>
  <si>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</si>
  <si>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</si>
  <si>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</si>
  <si>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</si>
  <si>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</si>
  <si>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</si>
  <si>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</si>
  <si>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</si>
  <si>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</si>
  <si>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</si>
  <si>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</si>
  <si>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</si>
  <si>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</si>
  <si>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</si>
  <si>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</si>
  <si>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</si>
  <si>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</si>
  <si>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</si>
  <si>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</si>
  <si>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</si>
  <si>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</si>
  <si>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</si>
  <si>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</si>
  <si>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</si>
  <si>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</si>
  <si>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</si>
  <si>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</si>
  <si>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</si>
  <si>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</si>
  <si>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</si>
  <si>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</si>
  <si>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</si>
  <si>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</si>
  <si>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</si>
  <si>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</si>
  <si>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</si>
  <si>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</si>
  <si>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</si>
  <si>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</si>
  <si>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</si>
  <si>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</si>
  <si>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</si>
  <si>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</si>
  <si>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</si>
  <si>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</si>
  <si>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</si>
  <si>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</si>
  <si>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</si>
  <si>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</si>
  <si>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</si>
  <si>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</si>
  <si>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</si>
  <si>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</si>
  <si>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</si>
  <si>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</si>
  <si>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</si>
  <si>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</si>
  <si>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</si>
  <si>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</si>
  <si>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</si>
  <si>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</si>
  <si>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</si>
  <si>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</si>
  <si>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</si>
  <si>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</si>
  <si>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</si>
  <si>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</si>
  <si>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</si>
  <si>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</si>
  <si>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</si>
  <si>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</si>
  <si>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</si>
  <si>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</si>
  <si>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</si>
  <si>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</si>
  <si>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</si>
  <si>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</si>
  <si>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</si>
  <si>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</si>
  <si>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</si>
  <si>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</si>
  <si>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</si>
  <si>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</si>
  <si>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</si>
  <si>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</si>
  <si>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</si>
  <si>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</si>
  <si>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</si>
  <si>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</si>
  <si>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</si>
  <si>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</si>
  <si>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</si>
  <si>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</si>
  <si>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</si>
  <si>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</si>
  <si>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</si>
  <si>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</si>
  <si>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</si>
  <si>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</si>
  <si>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</si>
  <si>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</si>
  <si>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</si>
  <si>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</si>
  <si>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</si>
  <si>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</si>
  <si>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</si>
  <si>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</si>
  <si>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</si>
  <si>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</si>
  <si>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</si>
  <si>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</si>
  <si>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</si>
  <si>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</si>
  <si>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</si>
  <si>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</si>
  <si>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</si>
  <si>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</si>
  <si>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</si>
  <si>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</si>
  <si>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</si>
  <si>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</si>
  <si>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</si>
  <si>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</si>
  <si>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</si>
  <si>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</si>
  <si>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</si>
  <si>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</si>
  <si>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</si>
  <si>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</si>
  <si>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</si>
  <si>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</si>
  <si>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</si>
  <si>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</si>
  <si>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</si>
  <si>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</si>
  <si>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</si>
  <si>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</si>
  <si>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</si>
  <si>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</si>
  <si>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</si>
  <si>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</si>
  <si>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</si>
  <si>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</si>
  <si>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</si>
  <si>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</si>
  <si>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</si>
  <si>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</si>
  <si>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</si>
  <si>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</si>
  <si>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</si>
  <si>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</si>
  <si>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</si>
  <si>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</si>
  <si>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</si>
  <si>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</si>
  <si>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</si>
  <si>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</si>
  <si>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</si>
  <si>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</si>
  <si>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</si>
  <si>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</si>
  <si>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</si>
  <si>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</si>
  <si>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</si>
  <si>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</si>
  <si>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</si>
  <si>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</si>
  <si>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</si>
  <si>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</si>
  <si>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</si>
  <si>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</si>
  <si>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</si>
  <si>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</si>
  <si>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</si>
  <si>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</si>
  <si>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</si>
  <si>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</si>
  <si>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</si>
  <si>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</si>
  <si>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</si>
  <si>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</si>
  <si>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</si>
  <si>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</si>
  <si>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</si>
  <si>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</si>
  <si>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</si>
  <si>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</si>
  <si>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</si>
  <si>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</si>
  <si>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</si>
  <si>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</si>
  <si>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</si>
  <si>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</si>
  <si>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</si>
  <si>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</si>
  <si>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</si>
  <si>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</si>
  <si>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</si>
  <si>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</si>
  <si>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</si>
  <si>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</si>
  <si>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</si>
  <si>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</si>
  <si>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</si>
  <si>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</si>
  <si>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</si>
  <si>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</si>
  <si>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</si>
  <si>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</si>
  <si>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</si>
  <si>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</si>
  <si>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</si>
  <si>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</si>
  <si>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</si>
  <si>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</si>
  <si>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</si>
  <si>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</si>
  <si>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</si>
  <si>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</si>
  <si>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</si>
  <si>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</si>
  <si>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</si>
  <si>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</si>
  <si>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</si>
  <si>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</si>
  <si>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</si>
  <si>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</si>
  <si>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</si>
  <si>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</si>
  <si>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</si>
  <si>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</si>
  <si>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</si>
  <si>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</si>
  <si>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</si>
  <si>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</si>
  <si>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</si>
  <si>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</si>
  <si>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</si>
  <si>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</si>
  <si>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</si>
  <si>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</si>
  <si>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</si>
  <si>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</si>
  <si>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</si>
  <si>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</si>
  <si>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</si>
  <si>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</si>
  <si>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</si>
  <si>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</si>
  <si>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</si>
  <si>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</si>
  <si>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</si>
  <si>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</si>
  <si>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</si>
  <si>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</si>
  <si>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</si>
  <si>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</si>
  <si>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</si>
  <si>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</si>
  <si>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</si>
  <si>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</si>
  <si>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</si>
  <si>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</si>
  <si>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</si>
  <si>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</si>
  <si>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</si>
  <si>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</si>
  <si>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</si>
  <si>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</si>
  <si>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</si>
  <si>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</si>
  <si>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</si>
  <si>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</si>
  <si>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</si>
  <si>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</si>
  <si>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</si>
  <si>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</si>
  <si>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</si>
  <si>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</si>
  <si>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</si>
  <si>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</si>
  <si>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</si>
  <si>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</si>
  <si>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</si>
  <si>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</si>
  <si>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</si>
  <si>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</si>
  <si>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</si>
  <si>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</si>
  <si>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</si>
  <si>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</si>
  <si>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</si>
  <si>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</si>
  <si>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</si>
  <si>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</si>
  <si>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</si>
  <si>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</si>
  <si>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</si>
  <si>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</si>
  <si>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</si>
  <si>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</si>
  <si>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</si>
  <si>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</si>
  <si>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</si>
  <si>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</si>
  <si>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</si>
  <si>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</si>
  <si>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</si>
  <si>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</si>
  <si>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</si>
  <si>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</si>
  <si>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</si>
  <si>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</si>
  <si>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</si>
  <si>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</si>
  <si>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</si>
  <si>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</si>
  <si>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</si>
  <si>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</si>
  <si>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</si>
  <si>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</si>
  <si>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</si>
  <si>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</si>
  <si>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</si>
  <si>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</si>
  <si>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</si>
  <si>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</si>
  <si>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</si>
  <si>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</si>
  <si>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</si>
  <si>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</si>
  <si>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</si>
  <si>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</si>
  <si>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</si>
  <si>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</si>
  <si>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</si>
  <si>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</si>
  <si>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</si>
  <si>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</si>
  <si>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</si>
  <si>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</si>
  <si>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</si>
  <si>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</si>
  <si>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</si>
  <si>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</si>
  <si>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</si>
  <si>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</si>
  <si>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</si>
  <si>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</si>
  <si>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</si>
  <si>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</si>
  <si>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</si>
  <si>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</si>
  <si>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</si>
  <si>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</si>
  <si>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</si>
  <si>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</si>
  <si>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</si>
  <si>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</si>
  <si>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</si>
  <si>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</si>
  <si>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</si>
  <si>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</si>
  <si>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</si>
  <si>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</si>
  <si>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</si>
  <si>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</si>
  <si>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</si>
  <si>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</si>
  <si>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</si>
  <si>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</si>
  <si>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</si>
  <si>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</si>
  <si>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</si>
  <si>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</si>
  <si>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</si>
  <si>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</si>
  <si>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</si>
  <si>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</si>
  <si>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</si>
  <si>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</si>
  <si>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</si>
  <si>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</si>
  <si>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</si>
  <si>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</si>
  <si>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</si>
  <si>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</si>
  <si>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</si>
  <si>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</si>
  <si>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</si>
  <si>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</si>
  <si>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</si>
  <si>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</si>
  <si>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</si>
  <si>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</si>
  <si>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</si>
  <si>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</si>
  <si>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</si>
  <si>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</si>
  <si>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</si>
  <si>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</si>
  <si>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</si>
  <si>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</si>
  <si>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</si>
  <si>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</si>
  <si>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</si>
  <si>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</si>
  <si>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</si>
  <si>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</si>
  <si>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</si>
  <si>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</si>
  <si>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</si>
  <si>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</si>
  <si>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</si>
  <si>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</si>
  <si>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</si>
  <si>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</si>
  <si>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</si>
  <si>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</si>
  <si>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</si>
  <si>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</si>
  <si>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</si>
  <si>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</si>
  <si>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</si>
  <si>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</si>
  <si>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</si>
  <si>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</si>
  <si>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</si>
  <si>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</si>
  <si>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</si>
  <si>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</si>
  <si>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</si>
  <si>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</si>
  <si>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</si>
  <si>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</si>
  <si>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</si>
  <si>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</si>
  <si>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</si>
  <si>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</si>
  <si>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</si>
  <si>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</si>
  <si>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</si>
  <si>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</si>
  <si>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</si>
  <si>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</si>
  <si>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</si>
  <si>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</si>
  <si>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</si>
  <si>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</si>
  <si>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</si>
  <si>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</si>
  <si>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</si>
  <si>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</si>
  <si>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</si>
  <si>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</si>
  <si>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</si>
  <si>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</si>
  <si>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</si>
  <si>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</si>
  <si>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</si>
  <si>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</si>
  <si>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</si>
  <si>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</si>
  <si>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</si>
  <si>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</si>
  <si>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</si>
  <si>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</si>
  <si>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</si>
  <si>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</si>
  <si>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</si>
  <si>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</si>
  <si>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</si>
  <si>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</si>
  <si>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</si>
  <si>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</si>
  <si>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</si>
  <si>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</si>
  <si>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</si>
  <si>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</si>
  <si>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</si>
  <si>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</si>
  <si>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</si>
  <si>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</si>
  <si>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</si>
  <si>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</si>
  <si>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</si>
  <si>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</si>
  <si>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</si>
  <si>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</si>
  <si>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</si>
  <si>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</si>
  <si>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</si>
  <si>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</si>
  <si>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</si>
  <si>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</si>
  <si>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</si>
  <si>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</si>
  <si>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</si>
  <si>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</si>
  <si>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</si>
  <si>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</si>
  <si>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</si>
  <si>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</si>
  <si>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</si>
  <si>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</si>
  <si>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</si>
  <si>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</si>
  <si>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</si>
  <si>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</si>
  <si>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</si>
  <si>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</si>
  <si>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</si>
  <si>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</si>
  <si>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</si>
  <si>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</si>
  <si>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</si>
  <si>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</si>
  <si>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</si>
  <si>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</si>
  <si>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</si>
  <si>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</si>
  <si>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</si>
  <si>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</si>
  <si>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</si>
  <si>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</si>
  <si>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</si>
  <si>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</si>
  <si>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</si>
  <si>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</si>
  <si>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</si>
  <si>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</si>
  <si>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</si>
  <si>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</si>
  <si>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</si>
  <si>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</si>
  <si>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</si>
  <si>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</si>
  <si>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</si>
  <si>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</si>
  <si>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</si>
  <si>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</si>
  <si>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</si>
  <si>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</si>
  <si>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</si>
  <si>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</si>
  <si>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</si>
  <si>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</si>
  <si>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</si>
  <si>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</si>
  <si>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</si>
  <si>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</si>
  <si>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</si>
  <si>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</si>
  <si>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</si>
  <si>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</si>
  <si>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</si>
  <si>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</si>
  <si>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</si>
  <si>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</si>
  <si>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</si>
  <si>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</si>
  <si>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</si>
  <si>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</si>
  <si>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</si>
  <si>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</si>
  <si>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</si>
  <si>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</si>
  <si>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</si>
  <si>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</si>
  <si>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</si>
  <si>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</si>
  <si>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</si>
  <si>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</si>
  <si>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</si>
  <si>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</si>
  <si>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</si>
  <si>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</si>
  <si>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</si>
  <si>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</si>
  <si>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</si>
  <si>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</si>
  <si>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</si>
  <si>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</si>
  <si>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</si>
  <si>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</si>
  <si>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</si>
  <si>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</si>
  <si>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</si>
  <si>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</si>
  <si>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</si>
  <si>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</si>
  <si>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</si>
  <si>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</si>
  <si>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</si>
  <si>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</si>
  <si>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</si>
  <si>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</si>
  <si>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</si>
  <si>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</si>
  <si>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</si>
  <si>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</si>
  <si>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</si>
  <si>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</si>
  <si>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</si>
  <si>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</si>
  <si>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</si>
  <si>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</si>
  <si>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</si>
  <si>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</si>
  <si>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</si>
  <si>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</si>
  <si>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</si>
  <si>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</si>
  <si>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</si>
  <si>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</si>
  <si>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</si>
  <si>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</si>
  <si>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</si>
  <si>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</si>
  <si>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</si>
  <si>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</si>
  <si>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</si>
  <si>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</si>
  <si>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</si>
  <si>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</si>
  <si>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</si>
  <si>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</si>
  <si>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</si>
  <si>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</si>
  <si>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</si>
  <si>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</si>
  <si>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</si>
  <si>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</si>
  <si>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</si>
  <si>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</si>
  <si>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</si>
  <si>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</si>
  <si>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</si>
  <si>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</si>
  <si>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</si>
  <si>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</si>
  <si>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</si>
  <si>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</si>
  <si>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</si>
  <si>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</si>
  <si>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</si>
  <si>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</si>
  <si>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</si>
  <si>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</si>
  <si>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</si>
  <si>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</si>
  <si>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</si>
  <si>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</si>
  <si>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</si>
  <si>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</si>
  <si>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</si>
  <si>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</si>
  <si>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</si>
  <si>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</si>
  <si>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</si>
  <si>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</si>
  <si>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</si>
  <si>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</si>
  <si>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</si>
  <si>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</si>
  <si>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</si>
  <si>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</si>
  <si>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</si>
  <si>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</si>
  <si>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</si>
  <si>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</si>
  <si>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</si>
  <si>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</si>
  <si>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</si>
  <si>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</si>
  <si>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</si>
  <si>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</si>
  <si>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</si>
  <si>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</si>
  <si>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</si>
  <si>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</si>
  <si>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</si>
  <si>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</si>
  <si>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</si>
  <si>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</si>
  <si>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</si>
  <si>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</si>
  <si>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</si>
  <si>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</si>
  <si>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</si>
  <si>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</si>
  <si>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</si>
  <si>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</si>
  <si>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</si>
  <si>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</si>
  <si>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</si>
  <si>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</si>
  <si>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</si>
  <si>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</si>
  <si>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</si>
  <si>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</si>
  <si>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</si>
  <si>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</si>
  <si>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</si>
  <si>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</si>
  <si>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</si>
  <si>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</si>
  <si>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</si>
  <si>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</si>
  <si>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</si>
  <si>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</si>
  <si>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</si>
  <si>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</si>
  <si>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</si>
  <si>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</si>
  <si>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</si>
  <si>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</si>
  <si>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</si>
  <si>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</si>
  <si>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</si>
  <si>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</si>
  <si>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</si>
  <si>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</si>
  <si>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</si>
  <si>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</si>
  <si>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</si>
  <si>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</si>
  <si>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</si>
  <si>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</si>
  <si>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</si>
  <si>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</si>
  <si>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</si>
  <si>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</si>
  <si>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</si>
  <si>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</si>
  <si>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</si>
  <si>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</si>
  <si>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</si>
  <si>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</si>
  <si>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</si>
  <si>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</si>
  <si>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</si>
  <si>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</si>
  <si>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</si>
  <si>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</si>
  <si>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</si>
  <si>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</si>
  <si>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</si>
  <si>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</si>
  <si>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</si>
  <si>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</si>
  <si>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</si>
  <si>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</si>
  <si>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</si>
  <si>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</si>
  <si>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</si>
  <si>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</si>
  <si>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</si>
  <si>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</si>
  <si>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</si>
  <si>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</si>
  <si>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</si>
  <si>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</si>
  <si>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</si>
  <si>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</si>
  <si>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</si>
  <si>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</si>
  <si>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</si>
  <si>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</si>
  <si>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</si>
  <si>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</si>
  <si>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</si>
  <si>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</si>
  <si>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</si>
  <si>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</si>
  <si>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</si>
  <si>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</si>
  <si>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</si>
  <si>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</si>
  <si>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</si>
  <si>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</si>
  <si>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</si>
  <si>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</si>
  <si>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</si>
  <si>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</si>
  <si>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</si>
  <si>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</si>
  <si>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</si>
  <si>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</si>
  <si>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</si>
  <si>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</si>
  <si>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</si>
  <si>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</si>
  <si>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</si>
  <si>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</si>
  <si>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</si>
  <si>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</si>
  <si>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</si>
  <si>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</si>
  <si>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</si>
  <si>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</si>
  <si>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</si>
  <si>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</si>
  <si>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</si>
  <si>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</si>
  <si>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</si>
  <si>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</si>
  <si>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</si>
  <si>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</si>
  <si>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</si>
  <si>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</si>
  <si>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</si>
  <si>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</si>
  <si>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</si>
  <si>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</si>
  <si>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</si>
  <si>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</si>
  <si>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</si>
  <si>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</si>
  <si>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</si>
  <si>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</si>
  <si>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</si>
  <si>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</si>
  <si>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</si>
  <si>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</si>
  <si>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</si>
  <si>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</si>
  <si>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</si>
  <si>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</si>
  <si>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</si>
  <si>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</si>
  <si>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</si>
  <si>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</si>
  <si>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</si>
  <si>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</si>
  <si>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</si>
  <si>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</si>
  <si>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</si>
  <si>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</si>
  <si>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</si>
  <si>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</si>
  <si>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</si>
  <si>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</si>
  <si>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</si>
  <si>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</si>
  <si>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</si>
  <si>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</si>
  <si>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</si>
  <si>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</si>
  <si>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</si>
  <si>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</si>
  <si>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</si>
  <si>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</si>
  <si>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</si>
  <si>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</si>
  <si>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</si>
  <si>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</si>
  <si>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</si>
  <si>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</si>
  <si>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</si>
  <si>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</si>
  <si>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</si>
  <si>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</si>
  <si>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</si>
  <si>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</si>
  <si>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</si>
  <si>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</si>
  <si>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</si>
  <si>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</si>
  <si>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</si>
  <si>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</si>
  <si>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</si>
  <si>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</si>
  <si>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</si>
  <si>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</si>
  <si>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</si>
  <si>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</si>
  <si>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</si>
  <si>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</si>
  <si>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</si>
  <si>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</si>
  <si>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</si>
  <si>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</si>
  <si>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</si>
  <si>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</si>
  <si>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</si>
  <si>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</si>
  <si>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</si>
  <si>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</si>
  <si>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</si>
  <si>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</si>
  <si>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</si>
  <si>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</si>
  <si>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</si>
  <si>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</si>
  <si>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</si>
  <si>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</si>
  <si>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</si>
  <si>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</si>
  <si>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</si>
  <si>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</si>
  <si>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</si>
  <si>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</si>
  <si>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</si>
  <si>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</si>
  <si>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</si>
  <si>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</si>
  <si>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</si>
  <si>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</si>
  <si>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</si>
  <si>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</si>
  <si>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</si>
  <si>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</si>
  <si>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</si>
  <si>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</si>
  <si>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</si>
  <si>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</si>
  <si>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</si>
  <si>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</si>
  <si>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</si>
  <si>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</si>
  <si>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</si>
  <si>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</si>
  <si>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</si>
  <si>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</si>
  <si>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</si>
  <si>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</si>
  <si>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</si>
  <si>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</si>
  <si>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</si>
  <si>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</si>
  <si>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</si>
  <si>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</si>
  <si>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</si>
  <si>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</si>
  <si>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</si>
  <si>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</si>
  <si>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</si>
  <si>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</si>
  <si>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</si>
  <si>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</si>
  <si>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</si>
  <si>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</si>
  <si>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</si>
  <si>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</si>
  <si>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</si>
  <si>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</si>
  <si>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</si>
  <si>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</si>
  <si>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</si>
  <si>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</si>
  <si>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</si>
  <si>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</si>
  <si>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</si>
  <si>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</si>
  <si>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</si>
  <si>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</si>
  <si>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</si>
  <si>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</si>
  <si>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</si>
  <si>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</si>
  <si>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</si>
  <si>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</si>
  <si>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</si>
  <si>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</si>
  <si>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</si>
  <si>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</si>
  <si>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</si>
  <si>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</si>
  <si>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</si>
  <si>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</si>
  <si>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</si>
  <si>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</si>
  <si>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</si>
  <si>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</si>
  <si>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</si>
  <si>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</si>
  <si>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</si>
  <si>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</si>
  <si>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</si>
  <si>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</si>
  <si>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</si>
  <si>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</si>
  <si>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</si>
  <si>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</si>
  <si>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</si>
  <si>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</si>
  <si>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</si>
  <si>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</si>
  <si>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</si>
  <si>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</si>
  <si>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</si>
  <si>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</si>
  <si>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</si>
  <si>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</si>
  <si>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</si>
  <si>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</si>
  <si>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</si>
  <si>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</si>
  <si>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</si>
  <si>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</si>
  <si>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</si>
  <si>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</si>
  <si>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</si>
  <si>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</si>
  <si>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</si>
  <si>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</si>
  <si>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</si>
  <si>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</si>
  <si>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</si>
  <si>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</si>
  <si>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</si>
  <si>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</si>
  <si>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</si>
  <si>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</si>
  <si>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</si>
  <si>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</si>
  <si>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</si>
  <si>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</si>
  <si>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</si>
  <si>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</si>
  <si>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</si>
  <si>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</si>
  <si>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</si>
  <si>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</si>
  <si>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</si>
  <si>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</si>
  <si>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</si>
  <si>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</si>
  <si>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</si>
  <si>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</si>
  <si>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</si>
  <si>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</si>
  <si>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</si>
  <si>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</si>
  <si>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</si>
  <si>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</si>
  <si>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</si>
  <si>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</si>
  <si>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</si>
  <si>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</si>
  <si>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</si>
  <si>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</si>
  <si>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</si>
  <si>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</si>
  <si>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</si>
  <si>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</si>
  <si>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</si>
  <si>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</si>
  <si>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</si>
  <si>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</si>
  <si>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</si>
  <si>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</si>
  <si>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</si>
  <si>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</si>
  <si>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</si>
  <si>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</si>
  <si>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</si>
  <si>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</si>
  <si>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</si>
  <si>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</si>
  <si>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</si>
  <si>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</si>
  <si>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</si>
  <si>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</si>
  <si>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</si>
  <si>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</si>
  <si>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</si>
  <si>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</si>
  <si>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</si>
  <si>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</si>
  <si>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</si>
  <si>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</si>
  <si>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</si>
  <si>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</si>
  <si>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</si>
  <si>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</si>
  <si>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</si>
  <si>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</si>
  <si>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</si>
  <si>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</si>
  <si>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</si>
  <si>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</si>
  <si>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</si>
  <si>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</si>
  <si>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</si>
  <si>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</si>
  <si>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</si>
  <si>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</si>
  <si>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</si>
  <si>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</si>
  <si>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</si>
  <si>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</si>
  <si>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</si>
  <si>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</si>
  <si>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</si>
  <si>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</si>
  <si>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</si>
  <si>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</si>
  <si>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</si>
  <si>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</si>
  <si>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</si>
  <si>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</si>
  <si>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</si>
  <si>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</si>
  <si>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</si>
  <si>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</si>
  <si>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</si>
  <si>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</si>
  <si>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</si>
  <si>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</si>
  <si>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</si>
  <si>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</si>
  <si>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</si>
  <si>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</si>
  <si>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</si>
  <si>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</si>
  <si>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</si>
  <si>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</si>
  <si>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</si>
  <si>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</si>
  <si>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</si>
  <si>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</si>
  <si>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</si>
  <si>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</si>
  <si>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</si>
  <si>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</si>
  <si>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</si>
  <si>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</si>
  <si>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</si>
  <si>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</si>
  <si>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</si>
  <si>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</si>
  <si>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</si>
  <si>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</si>
  <si>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</si>
  <si>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</si>
  <si>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</si>
  <si>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</si>
  <si>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</si>
  <si>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</si>
  <si>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</si>
  <si>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</si>
  <si>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</si>
  <si>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</si>
  <si>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</si>
  <si>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</si>
  <si>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</si>
  <si>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</si>
  <si>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</si>
  <si>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</si>
  <si>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</si>
  <si>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</si>
  <si>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</si>
  <si>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</si>
  <si>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</si>
  <si>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</si>
  <si>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</si>
  <si>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</si>
  <si>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</si>
  <si>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</si>
  <si>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</si>
  <si>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</si>
  <si>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</si>
  <si>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</si>
  <si>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</si>
  <si>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</si>
  <si>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</si>
  <si>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</si>
  <si>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</si>
  <si>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</si>
  <si>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</si>
  <si>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</si>
  <si>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</si>
  <si>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</si>
  <si>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</si>
  <si>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</si>
  <si>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</si>
  <si>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</si>
  <si>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</si>
  <si>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</si>
  <si>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</si>
  <si>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</si>
  <si>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</si>
  <si>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</si>
  <si>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</si>
  <si>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</si>
  <si>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</si>
  <si>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</si>
  <si>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</si>
  <si>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</si>
  <si>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</si>
  <si>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</si>
  <si>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</si>
  <si>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</si>
  <si>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</si>
  <si>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</si>
  <si>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</si>
  <si>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</si>
  <si>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</si>
  <si>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</si>
  <si>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</si>
  <si>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</si>
  <si>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</si>
  <si>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</si>
  <si>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</si>
  <si>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</si>
  <si>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</si>
  <si>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</si>
  <si>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</si>
  <si>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</si>
  <si>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</si>
  <si>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</si>
  <si>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</si>
  <si>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</si>
  <si>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</si>
  <si>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</si>
  <si>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</si>
  <si>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</si>
  <si>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</si>
  <si>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</si>
  <si>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</si>
  <si>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</si>
  <si>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</si>
  <si>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</si>
  <si>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</si>
  <si>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</si>
  <si>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</si>
  <si>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</si>
  <si>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</si>
  <si>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</si>
  <si>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</si>
  <si>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</si>
  <si>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</si>
  <si>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</si>
  <si>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</si>
  <si>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</si>
  <si>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</si>
  <si>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</si>
  <si>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</si>
  <si>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</si>
  <si>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</si>
  <si>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</si>
  <si>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</si>
  <si>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</si>
  <si>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</si>
  <si>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</si>
  <si>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</si>
  <si>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</si>
  <si>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</si>
  <si>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</si>
  <si>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</si>
  <si>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</si>
  <si>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</si>
  <si>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</si>
  <si>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</si>
  <si>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</si>
  <si>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</si>
  <si>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</si>
  <si>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</si>
  <si>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</si>
  <si>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</si>
  <si>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</si>
  <si>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</si>
  <si>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</si>
  <si>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</si>
  <si>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</si>
  <si>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</si>
  <si>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</si>
  <si>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</si>
  <si>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</si>
  <si>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</si>
  <si>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</si>
  <si>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</si>
  <si>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</si>
  <si>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</si>
  <si>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</si>
  <si>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</si>
  <si>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</si>
  <si>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</si>
  <si>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</si>
  <si>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</si>
  <si>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</si>
  <si>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</si>
  <si>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</si>
  <si>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</si>
  <si>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</si>
  <si>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</si>
  <si>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</si>
  <si>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</si>
  <si>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</si>
  <si>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</si>
  <si>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</si>
  <si>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</si>
  <si>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</si>
  <si>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</si>
  <si>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</si>
  <si>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</si>
  <si>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</si>
  <si>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</si>
  <si>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</si>
  <si>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</si>
  <si>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</si>
  <si>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</si>
  <si>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</si>
  <si>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</si>
  <si>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</si>
  <si>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</si>
  <si>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</si>
  <si>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</si>
  <si>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</si>
  <si>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</si>
  <si>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</si>
  <si>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</si>
  <si>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</si>
  <si>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</si>
  <si>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</si>
  <si>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</si>
  <si>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</si>
  <si>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</si>
  <si>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</si>
  <si>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</si>
  <si>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</si>
  <si>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</si>
  <si>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</si>
  <si>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</si>
  <si>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</si>
  <si>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</si>
  <si>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</si>
  <si>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</si>
  <si>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</si>
  <si>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</si>
  <si>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</si>
  <si>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</si>
  <si>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</si>
  <si>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</si>
  <si>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</si>
  <si>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</si>
  <si>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</si>
  <si>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</si>
  <si>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</si>
  <si>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</si>
  <si>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</si>
  <si>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</si>
  <si>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</si>
  <si>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</si>
  <si>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</si>
  <si>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</si>
  <si>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</si>
  <si>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</si>
  <si>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</si>
  <si>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</si>
  <si>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</si>
  <si>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</si>
  <si>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</si>
  <si>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</si>
  <si>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</si>
  <si>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</si>
  <si>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</si>
  <si>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</si>
  <si>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</si>
  <si>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</si>
  <si>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</si>
  <si>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</si>
  <si>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</si>
  <si>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</si>
  <si>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</si>
  <si>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</si>
  <si>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</si>
  <si>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</si>
  <si>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</si>
  <si>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</si>
  <si>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</si>
  <si>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</si>
  <si>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</si>
  <si>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</si>
  <si>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</si>
  <si>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</si>
  <si>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</si>
  <si>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</si>
  <si>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</si>
  <si>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</si>
  <si>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</si>
  <si>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</si>
  <si>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</si>
  <si>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</si>
  <si>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</si>
  <si>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</si>
  <si>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</si>
  <si>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</si>
  <si>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</si>
  <si>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</si>
  <si>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</si>
  <si>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</si>
  <si>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</si>
  <si>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</si>
  <si>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</si>
  <si>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</si>
  <si>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</si>
  <si>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</si>
  <si>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</si>
  <si>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</si>
  <si>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</si>
  <si>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</si>
  <si>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</si>
  <si>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</si>
  <si>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</si>
  <si>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</si>
  <si>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</si>
  <si>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</si>
  <si>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</si>
  <si>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</si>
  <si>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</si>
  <si>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</si>
  <si>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</si>
  <si>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</si>
  <si>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</si>
  <si>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</si>
  <si>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</si>
  <si>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</si>
  <si>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</si>
  <si>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</si>
  <si>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</si>
  <si>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</si>
  <si>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</si>
  <si>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</si>
  <si>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</si>
  <si>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</si>
  <si>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</si>
  <si>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</si>
  <si>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</si>
  <si>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</si>
  <si>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</si>
  <si>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</si>
  <si>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</si>
  <si>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</si>
  <si>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</si>
  <si>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</si>
  <si>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</si>
  <si>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</si>
  <si>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</si>
  <si>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</si>
  <si>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</si>
  <si>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</si>
  <si>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</si>
  <si>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</si>
  <si>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</si>
  <si>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</si>
  <si>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</si>
  <si>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</si>
  <si>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</si>
  <si>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</si>
  <si>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</si>
  <si>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</si>
  <si>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</si>
  <si>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</si>
  <si>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</si>
  <si>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</si>
  <si>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</si>
  <si>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</si>
  <si>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</si>
  <si>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</si>
  <si>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</si>
  <si>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</si>
  <si>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</si>
  <si>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</si>
  <si>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</si>
  <si>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</si>
  <si>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</si>
  <si>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</si>
  <si>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</si>
  <si>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</si>
  <si>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</si>
  <si>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</si>
  <si>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</si>
  <si>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</si>
  <si>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</si>
  <si>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</si>
  <si>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</si>
  <si>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</si>
  <si>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</si>
  <si>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</si>
  <si>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</si>
  <si>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</si>
  <si>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</si>
  <si>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</si>
  <si>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</si>
  <si>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</si>
  <si>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</si>
  <si>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</si>
  <si>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</si>
  <si>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</si>
  <si>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</si>
  <si>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</si>
  <si>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</si>
  <si>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</si>
  <si>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</si>
  <si>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</si>
  <si>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</si>
  <si>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</si>
  <si>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</si>
  <si>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</si>
  <si>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</si>
  <si>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</si>
  <si>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</si>
  <si>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</si>
  <si>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</si>
  <si>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</si>
  <si>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</si>
  <si>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</si>
  <si>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</si>
  <si>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</si>
  <si>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</si>
  <si>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</si>
  <si>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</si>
  <si>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</si>
  <si>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</si>
  <si>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</si>
  <si>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</si>
  <si>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</si>
  <si>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</si>
  <si>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</si>
  <si>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</si>
  <si>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</si>
  <si>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</si>
  <si>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</si>
  <si>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</si>
  <si>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</si>
  <si>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</si>
  <si>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</si>
  <si>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</si>
  <si>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</si>
  <si>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</si>
  <si>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</si>
  <si>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</si>
  <si>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</si>
  <si>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</si>
  <si>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</si>
  <si>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</si>
  <si>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</si>
  <si>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</si>
  <si>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</si>
  <si>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</si>
  <si>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</si>
  <si>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</si>
  <si>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</si>
  <si>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</si>
  <si>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</si>
  <si>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</si>
  <si>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</si>
  <si>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</si>
  <si>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</si>
  <si>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</si>
  <si>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</si>
  <si>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</si>
  <si>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</si>
  <si>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</si>
  <si>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</si>
  <si>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</si>
  <si>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</si>
  <si>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</si>
  <si>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</si>
  <si>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</si>
  <si>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</si>
  <si>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</si>
  <si>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</si>
  <si>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</si>
  <si>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</si>
  <si>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</si>
  <si>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</si>
  <si>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</si>
  <si>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</si>
  <si>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</si>
  <si>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</si>
  <si>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</si>
  <si>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</si>
  <si>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</si>
  <si>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</si>
  <si>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</si>
  <si>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</si>
  <si>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</si>
  <si>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</si>
  <si>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</si>
  <si>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</si>
  <si>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</si>
  <si>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</si>
  <si>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</si>
  <si>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</si>
  <si>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</si>
  <si>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</si>
  <si>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</si>
  <si>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</si>
  <si>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</si>
  <si>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</si>
  <si>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</si>
  <si>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</si>
  <si>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</si>
  <si>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</si>
  <si>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</si>
  <si>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</si>
  <si>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</si>
  <si>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</si>
  <si>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</si>
  <si>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</si>
  <si>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</si>
  <si>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</si>
  <si>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</si>
  <si>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</si>
  <si>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</si>
  <si>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</si>
  <si>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</si>
  <si>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</si>
  <si>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</si>
  <si>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</si>
  <si>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</si>
  <si>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</si>
  <si>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</si>
  <si>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</si>
  <si>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</si>
  <si>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</si>
  <si>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</si>
  <si>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</si>
  <si>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</si>
  <si>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</si>
  <si>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</si>
  <si>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</si>
  <si>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</si>
  <si>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</si>
  <si>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</si>
  <si>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</si>
  <si>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</si>
  <si>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</si>
  <si>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</si>
  <si>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</si>
  <si>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</si>
  <si>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</si>
  <si>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</si>
  <si>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</si>
  <si>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</si>
  <si>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</si>
  <si>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</si>
  <si>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</si>
  <si>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</si>
  <si>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</si>
  <si>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</si>
  <si>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</si>
  <si>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</si>
  <si>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</si>
  <si>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</si>
  <si>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</si>
  <si>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</si>
  <si>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</si>
  <si>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</si>
  <si>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</si>
  <si>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</si>
  <si>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</si>
  <si>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</si>
  <si>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</si>
  <si>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</si>
  <si>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</si>
  <si>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</si>
  <si>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</si>
  <si>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</si>
  <si>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</si>
  <si>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</si>
  <si>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</si>
  <si>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</si>
  <si>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</si>
  <si>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</si>
  <si>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</si>
  <si>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</si>
  <si>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</si>
  <si>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</si>
  <si>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</si>
  <si>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</si>
  <si>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</si>
  <si>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</si>
  <si>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</si>
  <si>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</si>
  <si>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</si>
  <si>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</si>
  <si>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</si>
  <si>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</si>
  <si>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</si>
  <si>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</si>
  <si>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</si>
  <si>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</si>
  <si>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</si>
  <si>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</si>
  <si>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</si>
  <si>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</si>
  <si>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</si>
  <si>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</si>
  <si>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</si>
  <si>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</si>
  <si>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</si>
  <si>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</si>
  <si>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</si>
  <si>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</si>
  <si>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</si>
  <si>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</si>
  <si>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</si>
  <si>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</si>
  <si>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</si>
  <si>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</si>
  <si>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</si>
  <si>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</si>
  <si>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</si>
  <si>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</si>
  <si>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</si>
  <si>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</si>
  <si>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</si>
  <si>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</si>
  <si>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</si>
  <si>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</si>
  <si>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</si>
  <si>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</si>
  <si>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</si>
  <si>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</si>
  <si>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</si>
  <si>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</si>
  <si>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</si>
  <si>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</si>
  <si>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</si>
  <si>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</si>
  <si>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</si>
  <si>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</si>
  <si>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</si>
  <si>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</si>
  <si>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</si>
  <si>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</si>
  <si>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</si>
  <si>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</si>
  <si>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</si>
  <si>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</si>
  <si>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</si>
  <si>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</si>
  <si>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</si>
  <si>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</si>
  <si>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</si>
  <si>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</si>
  <si>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</si>
  <si>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</si>
  <si>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</si>
  <si>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</si>
  <si>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</si>
  <si>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</si>
  <si>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</si>
  <si>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</si>
  <si>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</si>
  <si>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</si>
  <si>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</si>
  <si>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</si>
  <si>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</si>
  <si>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</si>
  <si>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</si>
  <si>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</si>
  <si>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</si>
  <si>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</si>
  <si>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</si>
  <si>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</si>
  <si>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</si>
  <si>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</si>
  <si>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</si>
  <si>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</si>
  <si>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</si>
  <si>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</si>
  <si>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</si>
  <si>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</si>
  <si>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</si>
  <si>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</si>
  <si>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</si>
  <si>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</si>
  <si>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</si>
  <si>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</si>
  <si>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</si>
  <si>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</si>
  <si>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</si>
  <si>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</si>
  <si>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</si>
  <si>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</si>
  <si>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</si>
  <si>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</si>
  <si>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</si>
  <si>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</si>
  <si>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</si>
  <si>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</si>
  <si>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</si>
  <si>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</si>
  <si>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</si>
  <si>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</si>
  <si>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</si>
  <si>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</si>
  <si>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</si>
  <si>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</si>
  <si>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</si>
  <si>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</si>
  <si>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</si>
  <si>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</si>
  <si>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</si>
  <si>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</si>
  <si>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</si>
  <si>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</si>
  <si>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</si>
  <si>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</si>
  <si>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</si>
  <si>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</si>
  <si>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</si>
  <si>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</si>
  <si>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</si>
  <si>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</si>
  <si>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</si>
  <si>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</si>
  <si>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</si>
  <si>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</si>
  <si>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</si>
  <si>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</si>
  <si>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</si>
  <si>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</si>
  <si>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</si>
  <si>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</si>
  <si>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</si>
  <si>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</si>
  <si>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</si>
  <si>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</si>
  <si>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</si>
  <si>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</si>
  <si>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</si>
  <si>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</si>
  <si>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</si>
  <si>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</si>
  <si>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</si>
  <si>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</si>
  <si>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</si>
  <si>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</si>
  <si>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</si>
  <si>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</si>
  <si>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</si>
  <si>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</si>
  <si>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</si>
  <si>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</si>
  <si>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</si>
  <si>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</si>
  <si>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</si>
  <si>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</si>
  <si>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</si>
  <si>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</si>
  <si>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</si>
  <si>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</si>
  <si>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</si>
  <si>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</si>
  <si>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</si>
  <si>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</si>
  <si>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</si>
  <si>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</si>
  <si>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</si>
  <si>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</si>
  <si>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</si>
  <si>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</si>
  <si>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</si>
  <si>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</si>
  <si>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</si>
  <si>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</si>
  <si>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</si>
  <si>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</si>
  <si>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</si>
  <si>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</si>
  <si>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</si>
  <si>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</si>
  <si>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</si>
  <si>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</si>
  <si>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</si>
  <si>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</si>
  <si>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</si>
  <si>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</si>
  <si>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</si>
  <si>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</si>
  <si>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</si>
  <si>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</si>
  <si>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</si>
  <si>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</si>
  <si>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</si>
  <si>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</si>
  <si>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</si>
  <si>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</si>
  <si>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</si>
  <si>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</si>
  <si>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</si>
  <si>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</si>
  <si>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</si>
  <si>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</si>
  <si>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</si>
  <si>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</si>
  <si>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</si>
  <si>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</si>
  <si>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</si>
  <si>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</si>
  <si>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</si>
  <si>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</si>
  <si>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</si>
  <si>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</si>
  <si>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</si>
  <si>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</si>
  <si>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</si>
  <si>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</si>
  <si>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</si>
  <si>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</si>
  <si>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</si>
  <si>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</si>
  <si>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</si>
  <si>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</si>
  <si>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</si>
  <si>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</si>
  <si>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</si>
  <si>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</si>
  <si>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</si>
  <si>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</si>
  <si>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</si>
  <si>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</si>
  <si>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</si>
  <si>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</si>
  <si>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</si>
  <si>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</si>
  <si>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</si>
  <si>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</si>
  <si>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</si>
  <si>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</si>
  <si>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</si>
  <si>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</si>
  <si>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</si>
  <si>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</si>
  <si>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</si>
  <si>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</si>
  <si>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</si>
  <si>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</si>
  <si>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</si>
  <si>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</si>
  <si>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</si>
  <si>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</si>
  <si>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</si>
  <si>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</si>
  <si>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</si>
  <si>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</si>
  <si>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</si>
  <si>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</si>
  <si>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</si>
  <si>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</si>
  <si>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</si>
  <si>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</si>
  <si>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</si>
  <si>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</si>
  <si>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</si>
  <si>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</si>
  <si>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</si>
  <si>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</si>
  <si>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</si>
  <si>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</si>
  <si>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</si>
  <si>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</si>
  <si>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</si>
  <si>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</si>
  <si>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</si>
  <si>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</si>
  <si>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</si>
  <si>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</si>
  <si>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</si>
  <si>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</si>
  <si>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</si>
  <si>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</si>
  <si>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</si>
  <si>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</si>
  <si>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</si>
  <si>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</si>
  <si>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</si>
  <si>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</si>
  <si>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</si>
  <si>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</si>
  <si>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</si>
  <si>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</si>
  <si>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</si>
  <si>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</si>
  <si>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</si>
  <si>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</si>
  <si>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</si>
  <si>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</si>
  <si>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</si>
  <si>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</si>
  <si>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</si>
  <si>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</si>
  <si>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</si>
  <si>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</si>
  <si>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</si>
  <si>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</si>
  <si>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</si>
  <si>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</si>
  <si>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</si>
  <si>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</si>
  <si>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</si>
  <si>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</si>
  <si>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</si>
  <si>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</si>
  <si>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</si>
  <si>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</si>
  <si>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</si>
  <si>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</si>
  <si>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</si>
  <si>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</si>
  <si>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</si>
  <si>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</si>
  <si>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</si>
  <si>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</si>
  <si>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</si>
  <si>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</si>
  <si>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</si>
  <si>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</si>
  <si>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</si>
  <si>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</si>
  <si>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</si>
  <si>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</si>
  <si>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</si>
  <si>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</si>
  <si>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</si>
  <si>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</si>
  <si>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</si>
  <si>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</si>
  <si>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</si>
  <si>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</si>
  <si>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</si>
  <si>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</si>
  <si>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</si>
  <si>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</si>
  <si>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</si>
  <si>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</si>
  <si>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</si>
  <si>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</si>
  <si>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</si>
  <si>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</si>
  <si>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</si>
  <si>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</si>
  <si>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</si>
  <si>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</si>
  <si>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</si>
  <si>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</si>
  <si>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</si>
  <si>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</si>
  <si>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</si>
  <si>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</si>
  <si>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</si>
  <si>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</si>
  <si>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</si>
  <si>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</si>
  <si>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</si>
  <si>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</si>
  <si>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</si>
  <si>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</si>
  <si>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</si>
  <si>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</si>
  <si>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</si>
  <si>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</si>
  <si>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</si>
  <si>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</si>
  <si>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</si>
  <si>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</si>
  <si>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</si>
  <si>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</si>
  <si>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</si>
  <si>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</si>
  <si>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</si>
  <si>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</si>
  <si>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</si>
  <si>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</si>
  <si>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</si>
  <si>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</si>
  <si>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</si>
  <si>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</si>
  <si>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</si>
  <si>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</si>
  <si>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</si>
  <si>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</si>
  <si>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</si>
  <si>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</si>
  <si>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</si>
  <si>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</si>
  <si>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</si>
  <si>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</si>
  <si>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</si>
  <si>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</si>
  <si>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</si>
  <si>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</si>
  <si>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</si>
  <si>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</si>
  <si>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</si>
  <si>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</si>
  <si>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</si>
  <si>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</si>
  <si>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</si>
  <si>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</si>
  <si>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</si>
  <si>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</si>
  <si>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</si>
  <si>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</si>
  <si>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</si>
  <si>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</si>
  <si>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</si>
  <si>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</si>
  <si>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</si>
  <si>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</si>
  <si>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</si>
  <si>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</si>
  <si>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</si>
  <si>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</si>
  <si>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</si>
  <si>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</si>
  <si>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</si>
  <si>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</si>
  <si>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</si>
  <si>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</si>
  <si>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</si>
  <si>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</si>
  <si>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</si>
  <si>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</si>
  <si>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</si>
  <si>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</si>
  <si>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</si>
  <si>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</si>
  <si>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</si>
  <si>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</si>
  <si>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</si>
  <si>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</si>
  <si>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</si>
  <si>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</si>
  <si>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</si>
  <si>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</si>
  <si>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</si>
  <si>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</si>
  <si>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</si>
  <si>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</si>
  <si>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</si>
  <si>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</si>
  <si>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</si>
  <si>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</si>
  <si>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</si>
  <si>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</si>
  <si>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</si>
  <si>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</si>
  <si>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</si>
  <si>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</si>
  <si>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</si>
  <si>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</si>
  <si>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</si>
  <si>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</si>
  <si>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</si>
  <si>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</si>
  <si>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</si>
  <si>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</si>
  <si>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</si>
  <si>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</si>
  <si>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</si>
  <si>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</si>
  <si>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</si>
  <si>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</si>
  <si>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</si>
  <si>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</si>
  <si>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</si>
  <si>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</si>
  <si>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</si>
  <si>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</si>
  <si>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</si>
  <si>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</si>
  <si>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</si>
  <si>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</si>
  <si>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</si>
  <si>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</si>
  <si>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</si>
  <si>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</si>
  <si>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</si>
  <si>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</si>
  <si>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</si>
  <si>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</si>
  <si>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</si>
  <si>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</si>
  <si>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</si>
  <si>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</si>
  <si>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</si>
  <si>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</si>
  <si>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</si>
  <si>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</si>
  <si>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</si>
  <si>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</si>
  <si>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</si>
  <si>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</si>
  <si>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</si>
  <si>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</si>
  <si>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</si>
  <si>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</si>
  <si>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</si>
  <si>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</si>
  <si>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</si>
  <si>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</si>
  <si>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</si>
  <si>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</si>
  <si>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</si>
  <si>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</si>
  <si>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</si>
  <si>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</si>
  <si>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</si>
  <si>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</si>
  <si>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</si>
  <si>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</si>
  <si>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</si>
  <si>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</si>
  <si>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</si>
  <si>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</si>
  <si>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</si>
  <si>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</si>
  <si>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</si>
  <si>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</si>
  <si>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</si>
  <si>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</si>
  <si>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</si>
  <si>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</si>
  <si>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</si>
  <si>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</si>
  <si>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</si>
  <si>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</si>
  <si>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</si>
  <si>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</si>
  <si>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</si>
  <si>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</si>
  <si>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</si>
  <si>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</si>
  <si>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</si>
  <si>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</si>
  <si>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</si>
  <si>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</si>
  <si>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</si>
  <si>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</si>
  <si>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</si>
  <si>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</si>
  <si>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</si>
  <si>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</si>
  <si>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</si>
  <si>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</si>
  <si>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</si>
  <si>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</si>
  <si>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</si>
  <si>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</si>
  <si>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</si>
  <si>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</si>
  <si>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</si>
  <si>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</si>
  <si>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</si>
  <si>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</si>
  <si>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</si>
  <si>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</si>
  <si>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</si>
  <si>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</si>
  <si>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</si>
  <si>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</si>
  <si>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</si>
  <si>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</si>
  <si>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</si>
  <si>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</si>
  <si>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</si>
  <si>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</si>
  <si>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</si>
  <si>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</si>
  <si>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</si>
  <si>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</si>
  <si>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</si>
  <si>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</si>
  <si>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</si>
  <si>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</si>
  <si>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</si>
  <si>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</si>
  <si>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</si>
  <si>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</si>
  <si>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</si>
  <si>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</si>
  <si>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</si>
  <si>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</si>
  <si>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</si>
  <si>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</si>
  <si>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</si>
  <si>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</si>
  <si>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</si>
  <si>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</si>
  <si>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</si>
  <si>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</si>
  <si>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</si>
  <si>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</si>
  <si>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</si>
  <si>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</si>
  <si>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</si>
  <si>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</si>
  <si>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</si>
  <si>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</si>
  <si>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</si>
  <si>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</si>
  <si>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</si>
  <si>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</si>
  <si>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</si>
  <si>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</si>
  <si>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</si>
  <si>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</si>
  <si>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</si>
  <si>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</si>
  <si>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</si>
  <si>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</si>
  <si>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</si>
  <si>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</si>
  <si>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</si>
  <si>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</si>
  <si>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</si>
  <si>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</si>
  <si>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</si>
  <si>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</si>
  <si>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</si>
  <si>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</si>
  <si>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</si>
  <si>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</si>
  <si>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</si>
  <si>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</si>
  <si>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</si>
  <si>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</si>
  <si>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</si>
  <si>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</si>
  <si>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</si>
  <si>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</si>
  <si>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</si>
  <si>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</si>
  <si>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</si>
  <si>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</si>
  <si>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</si>
  <si>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</si>
  <si>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</si>
  <si>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</si>
  <si>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</si>
  <si>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</si>
  <si>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</si>
  <si>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</si>
  <si>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</si>
  <si>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</si>
  <si>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</si>
  <si>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</si>
  <si>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</si>
  <si>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</si>
  <si>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</si>
  <si>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</si>
  <si>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</si>
  <si>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</si>
  <si>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</si>
  <si>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</si>
  <si>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</si>
  <si>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</si>
  <si>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</si>
  <si>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</si>
  <si>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</si>
  <si>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</si>
  <si>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</si>
  <si>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</si>
  <si>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</si>
  <si>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</si>
  <si>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</si>
  <si>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</si>
  <si>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</si>
  <si>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</si>
  <si>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</si>
  <si>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</si>
  <si>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</si>
  <si>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</si>
  <si>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</si>
  <si>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</si>
  <si>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</si>
  <si>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</si>
  <si>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</si>
  <si>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</si>
  <si>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</si>
  <si>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</si>
  <si>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</si>
  <si>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</si>
  <si>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</si>
  <si>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</si>
  <si>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</si>
  <si>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</si>
  <si>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</si>
  <si>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</si>
  <si>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</si>
  <si>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</si>
  <si>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</si>
  <si>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</si>
  <si>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</si>
  <si>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</si>
  <si>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</si>
  <si>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</si>
  <si>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</si>
  <si>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</si>
  <si>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</si>
  <si>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</si>
  <si>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</si>
  <si>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</si>
  <si>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</si>
  <si>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</si>
  <si>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</si>
  <si>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</si>
  <si>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</si>
  <si>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</si>
  <si>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</si>
  <si>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</si>
  <si>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</si>
  <si>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</si>
  <si>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</si>
  <si>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</si>
  <si>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</si>
  <si>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</si>
  <si>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</si>
  <si>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</si>
  <si>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</si>
  <si>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</si>
  <si>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</si>
  <si>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</si>
  <si>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</si>
  <si>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</si>
  <si>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</si>
  <si>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</si>
  <si>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</si>
  <si>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</si>
  <si>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</si>
  <si>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</si>
  <si>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</si>
  <si>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</si>
  <si>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</si>
  <si>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</si>
  <si>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</si>
  <si>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</si>
  <si>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</si>
  <si>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</si>
  <si>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</si>
  <si>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</si>
  <si>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</si>
  <si>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</si>
  <si>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</si>
  <si>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</si>
  <si>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</si>
  <si>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</si>
  <si>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</si>
  <si>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</si>
  <si>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</si>
  <si>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</si>
  <si>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</si>
  <si>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</si>
  <si>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</si>
  <si>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</si>
  <si>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</si>
  <si>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</si>
  <si>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</si>
  <si>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</si>
  <si>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</si>
  <si>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</si>
  <si>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</si>
  <si>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</si>
  <si>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</si>
  <si>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</si>
  <si>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</si>
  <si>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</si>
  <si>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</si>
  <si>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</si>
  <si>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</si>
  <si>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</si>
  <si>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</si>
  <si>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</si>
  <si>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</si>
  <si>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</si>
  <si>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</si>
  <si>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</si>
  <si>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</si>
  <si>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</si>
  <si>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</si>
  <si>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</si>
  <si>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</si>
  <si>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</si>
  <si>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</si>
  <si>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</si>
  <si>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</si>
  <si>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</si>
  <si>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</si>
  <si>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</si>
  <si>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</si>
  <si>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</si>
  <si>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</si>
  <si>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</si>
  <si>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</si>
  <si>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</si>
  <si>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</si>
  <si>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</si>
  <si>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</si>
  <si>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</si>
  <si>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</si>
  <si>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</si>
  <si>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</si>
  <si>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</si>
  <si>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</si>
  <si>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</si>
  <si>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</si>
  <si>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</si>
  <si>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</si>
  <si>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</si>
  <si>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</si>
  <si>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</si>
  <si>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</si>
  <si>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</si>
  <si>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</si>
  <si>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</si>
  <si>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</si>
  <si>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</si>
  <si>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</si>
  <si>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</si>
  <si>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</si>
  <si>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</si>
  <si>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</si>
  <si>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</si>
  <si>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</si>
  <si>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</si>
  <si>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</si>
  <si>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</si>
  <si>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</si>
  <si>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</si>
  <si>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</si>
  <si>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</si>
  <si>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</si>
  <si>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</si>
  <si>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</si>
  <si>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</si>
  <si>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</si>
  <si>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</si>
  <si>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</si>
  <si>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</si>
  <si>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</si>
  <si>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</si>
  <si>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</si>
  <si>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</si>
  <si>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</si>
  <si>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</si>
  <si>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</si>
  <si>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</si>
  <si>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</si>
  <si>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</si>
  <si>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</si>
  <si>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</si>
  <si>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</si>
  <si>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</si>
  <si>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</si>
  <si>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</si>
  <si>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</si>
  <si>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</si>
  <si>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</si>
  <si>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</si>
  <si>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</si>
  <si>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</si>
  <si>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</si>
  <si>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</si>
  <si>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</si>
  <si>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</si>
  <si>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</si>
  <si>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</si>
  <si>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</si>
  <si>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</si>
  <si>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</si>
  <si>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</si>
  <si>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</si>
  <si>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</si>
  <si>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</si>
  <si>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</si>
  <si>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</si>
  <si>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</si>
  <si>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</si>
  <si>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</si>
  <si>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</si>
  <si>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</si>
  <si>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</si>
  <si>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</si>
  <si>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</si>
  <si>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</si>
  <si>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</si>
  <si>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</si>
  <si>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</si>
  <si>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</si>
  <si>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</si>
  <si>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</si>
  <si>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</si>
  <si>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</si>
  <si>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</si>
  <si>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</si>
  <si>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</si>
  <si>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</si>
  <si>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</si>
  <si>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</si>
  <si>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</si>
  <si>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</si>
  <si>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</si>
  <si>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</si>
  <si>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</si>
  <si>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</si>
  <si>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</si>
  <si>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</si>
  <si>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</si>
  <si>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</si>
  <si>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</si>
  <si>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</si>
  <si>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</si>
  <si>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</si>
  <si>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</si>
  <si>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</si>
  <si>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</si>
  <si>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</si>
  <si>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</si>
  <si>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</si>
  <si>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</si>
  <si>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</si>
  <si>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</si>
  <si>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</si>
  <si>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</si>
  <si>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</si>
  <si>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</si>
  <si>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</si>
  <si>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</si>
  <si>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</si>
  <si>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</si>
  <si>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</si>
  <si>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</si>
  <si>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</si>
  <si>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</si>
  <si>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</si>
  <si>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</si>
  <si>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</si>
  <si>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</si>
  <si>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</si>
  <si>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</si>
  <si>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</si>
  <si>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</si>
  <si>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</si>
  <si>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</si>
  <si>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</si>
  <si>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</si>
  <si>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</si>
  <si>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</si>
  <si>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</si>
  <si>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</si>
  <si>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</si>
  <si>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</si>
  <si>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</si>
  <si>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</si>
  <si>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</si>
  <si>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</si>
  <si>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</si>
  <si>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</si>
  <si>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</si>
  <si>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</si>
  <si>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</si>
  <si>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</si>
  <si>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</si>
  <si>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</si>
  <si>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</si>
  <si>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</si>
  <si>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</si>
  <si>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</si>
  <si>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</si>
  <si>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</si>
  <si>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</si>
  <si>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</si>
  <si>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</si>
  <si>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</si>
  <si>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</si>
  <si>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</si>
  <si>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</si>
  <si>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</si>
  <si>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</si>
  <si>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</si>
  <si>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</si>
  <si>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</si>
  <si>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</si>
  <si>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</si>
  <si>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</si>
  <si>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</si>
  <si>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</si>
  <si>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</si>
  <si>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</si>
  <si>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</si>
  <si>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</si>
  <si>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</si>
  <si>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</si>
  <si>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</si>
  <si>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</si>
  <si>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</si>
  <si>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</si>
  <si>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</si>
  <si>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</si>
  <si>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</si>
  <si>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</si>
  <si>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</si>
  <si>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</si>
  <si>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</si>
  <si>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</si>
  <si>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</si>
  <si>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</si>
  <si>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</si>
  <si>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</si>
  <si>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</si>
  <si>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</si>
  <si>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</si>
  <si>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</si>
  <si>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</si>
  <si>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</si>
  <si>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</si>
  <si>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</si>
  <si>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</si>
  <si>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</si>
  <si>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</si>
  <si>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</si>
  <si>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</si>
  <si>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</si>
  <si>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</si>
  <si>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</si>
  <si>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</si>
  <si>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</si>
  <si>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</si>
  <si>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</si>
  <si>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</si>
  <si>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</si>
  <si>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</si>
  <si>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</si>
  <si>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</si>
  <si>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</si>
  <si>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</si>
  <si>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</si>
  <si>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</si>
  <si>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</si>
  <si>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</si>
  <si>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</si>
  <si>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</si>
  <si>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</si>
  <si>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</si>
  <si>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</si>
  <si>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</si>
  <si>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</si>
  <si>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</si>
  <si>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</si>
  <si>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</si>
  <si>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</si>
  <si>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</si>
  <si>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</si>
  <si>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</si>
  <si>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</si>
  <si>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</si>
  <si>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</si>
  <si>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</si>
  <si>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</si>
  <si>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</si>
  <si>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</si>
  <si>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</si>
  <si>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</si>
  <si>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</si>
  <si>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</si>
  <si>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</si>
  <si>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</si>
  <si>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</si>
  <si>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</si>
  <si>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</si>
  <si>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</si>
  <si>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</si>
  <si>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</si>
  <si>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</si>
  <si>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</si>
  <si>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</si>
  <si>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</si>
  <si>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</si>
  <si>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</si>
  <si>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</si>
  <si>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</si>
  <si>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</si>
  <si>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</si>
  <si>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</si>
  <si>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</si>
  <si>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</si>
  <si>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</si>
  <si>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</si>
  <si>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</si>
  <si>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</si>
  <si>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</si>
  <si>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</si>
  <si>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</si>
  <si>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</si>
  <si>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</si>
  <si>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</si>
  <si>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</si>
  <si>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</si>
  <si>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</si>
  <si>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</si>
  <si>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</si>
  <si>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</si>
  <si>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</si>
  <si>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</si>
  <si>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</si>
  <si>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</si>
  <si>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</si>
  <si>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</si>
  <si>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</si>
  <si>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</si>
  <si>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</si>
  <si>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</si>
  <si>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</si>
  <si>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</si>
  <si>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</si>
  <si>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</si>
  <si>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</si>
  <si>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</si>
  <si>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</si>
  <si>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</si>
  <si>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</si>
  <si>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</si>
  <si>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</si>
  <si>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</si>
  <si>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</si>
  <si>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</si>
  <si>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</si>
  <si>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</si>
  <si>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</si>
  <si>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</si>
  <si>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</si>
  <si>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</si>
  <si>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</si>
  <si>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</si>
  <si>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</si>
  <si>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</si>
  <si>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</si>
  <si>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</si>
  <si>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</si>
  <si>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</si>
  <si>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</si>
  <si>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</si>
  <si>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</si>
  <si>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</si>
  <si>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</si>
  <si>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</si>
  <si>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</si>
  <si>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</si>
  <si>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</si>
  <si>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</si>
  <si>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</si>
  <si>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</si>
  <si>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</si>
  <si>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</si>
  <si>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</si>
  <si>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</si>
  <si>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</si>
  <si>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</si>
  <si>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</si>
  <si>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</si>
  <si>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</si>
  <si>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</si>
  <si>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</si>
  <si>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</si>
  <si>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</si>
  <si>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</si>
  <si>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</si>
  <si>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</si>
  <si>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</si>
  <si>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</si>
  <si>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</si>
  <si>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</si>
  <si>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</si>
  <si>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</si>
  <si>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</si>
  <si>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</si>
  <si>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</si>
  <si>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</si>
  <si>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</si>
  <si>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</si>
  <si>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</si>
  <si>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</si>
  <si>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</si>
  <si>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</si>
  <si>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</si>
  <si>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</si>
  <si>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</si>
  <si>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</si>
  <si>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</si>
  <si>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</si>
  <si>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</si>
  <si>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</si>
  <si>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</si>
  <si>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</si>
  <si>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</si>
  <si>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</si>
  <si>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</si>
  <si>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</si>
  <si>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</si>
  <si>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</si>
  <si>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</si>
  <si>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</si>
  <si>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</si>
  <si>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</si>
  <si>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</si>
  <si>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</si>
  <si>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</si>
  <si>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</si>
  <si>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</si>
  <si>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</si>
  <si>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</si>
  <si>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</si>
  <si>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</si>
  <si>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</si>
  <si>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</si>
  <si>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</si>
  <si>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</si>
  <si>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</si>
  <si>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</si>
  <si>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</si>
  <si>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</si>
  <si>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</si>
  <si>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</si>
  <si>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</si>
  <si>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</si>
  <si>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</si>
  <si>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</si>
  <si>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</si>
  <si>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</si>
  <si>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</si>
  <si>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</si>
  <si>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</si>
  <si>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</si>
  <si>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</si>
  <si>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</si>
  <si>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</si>
  <si>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</si>
  <si>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</si>
  <si>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</si>
  <si>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</si>
  <si>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</si>
  <si>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</si>
  <si>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</si>
  <si>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</si>
  <si>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</si>
  <si>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</si>
  <si>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</si>
  <si>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</si>
  <si>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</si>
  <si>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</si>
  <si>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</si>
  <si>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</si>
  <si>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</si>
  <si>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</si>
  <si>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</si>
  <si>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</si>
  <si>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</si>
  <si>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</si>
  <si>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</si>
  <si>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</si>
  <si>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</si>
  <si>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</si>
  <si>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</si>
  <si>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</si>
  <si>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</si>
  <si>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</si>
  <si>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</si>
  <si>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</si>
  <si>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</si>
  <si>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</si>
  <si>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</si>
  <si>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</si>
  <si>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</si>
  <si>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</si>
  <si>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</si>
  <si>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</si>
  <si>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</si>
  <si>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</si>
  <si>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</si>
  <si>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</si>
  <si>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</si>
  <si>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</si>
  <si>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</si>
  <si>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</si>
  <si>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</si>
  <si>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</si>
  <si>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</si>
  <si>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</si>
  <si>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</si>
  <si>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</si>
  <si>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</si>
  <si>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</si>
  <si>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</si>
  <si>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</si>
  <si>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</si>
  <si>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</si>
  <si>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</si>
  <si>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</si>
  <si>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</si>
  <si>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</si>
  <si>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</si>
  <si>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</si>
  <si>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</si>
  <si>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</si>
  <si>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</si>
  <si>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</si>
  <si>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</si>
  <si>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</si>
  <si>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</si>
  <si>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</si>
  <si>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</si>
  <si>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</si>
  <si>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</si>
  <si>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</si>
  <si>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</si>
  <si>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</si>
  <si>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</si>
  <si>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</si>
  <si>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</si>
  <si>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</si>
  <si>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</si>
  <si>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</si>
  <si>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</si>
  <si>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</si>
  <si>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</si>
  <si>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</si>
  <si>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</si>
  <si>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</si>
  <si>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</si>
  <si>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</si>
  <si>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</si>
  <si>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</si>
  <si>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</si>
  <si>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</si>
  <si>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</si>
  <si>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</si>
  <si>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</si>
  <si>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</si>
  <si>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</si>
  <si>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</si>
  <si>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</si>
  <si>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</si>
  <si>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</si>
  <si>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</si>
  <si>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</si>
  <si>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</si>
  <si>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</si>
  <si>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</si>
  <si>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</si>
  <si>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</si>
  <si>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</si>
  <si>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</si>
  <si>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</si>
  <si>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</si>
  <si>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</si>
  <si>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</si>
  <si>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</si>
  <si>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</si>
  <si>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</si>
  <si>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</si>
  <si>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</si>
  <si>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</si>
  <si>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</si>
  <si>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</si>
  <si>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</si>
  <si>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</si>
  <si>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</si>
  <si>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</si>
  <si>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</si>
  <si>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</si>
  <si>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</si>
  <si>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</si>
  <si>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</si>
  <si>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</si>
  <si>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</si>
  <si>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</si>
  <si>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</si>
  <si>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</si>
  <si>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</si>
  <si>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</si>
  <si>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</si>
  <si>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</si>
  <si>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</si>
  <si>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</si>
  <si>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</si>
  <si>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</si>
  <si>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</si>
  <si>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</si>
  <si>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</si>
  <si>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</si>
  <si>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</si>
  <si>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</si>
  <si>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</si>
  <si>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</si>
  <si>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</si>
  <si>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</si>
  <si>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</si>
  <si>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</si>
  <si>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</si>
  <si>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</si>
  <si>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</si>
  <si>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</si>
  <si>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</si>
  <si>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</si>
  <si>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</si>
  <si>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</si>
  <si>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</si>
  <si>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</si>
  <si>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</si>
  <si>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</si>
  <si>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</si>
  <si>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</si>
  <si>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</si>
  <si>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</si>
  <si>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</si>
  <si>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</si>
  <si>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</si>
  <si>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</si>
  <si>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</si>
  <si>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</si>
  <si>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</si>
  <si>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</si>
  <si>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</si>
  <si>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</si>
  <si>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</si>
  <si>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</si>
  <si>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</si>
  <si>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</si>
  <si>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</si>
  <si>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</si>
  <si>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</si>
  <si>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</si>
  <si>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</si>
  <si>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</si>
  <si>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</si>
  <si>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</si>
  <si>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</si>
  <si>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</si>
  <si>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</si>
  <si>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</si>
  <si>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</si>
  <si>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</si>
  <si>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</si>
  <si>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</si>
  <si>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</si>
  <si>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</si>
  <si>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</si>
  <si>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</si>
  <si>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</si>
  <si>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</si>
  <si>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</si>
  <si>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</si>
  <si>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</si>
  <si>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</si>
  <si>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</si>
  <si>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</si>
  <si>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</si>
  <si>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</si>
  <si>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</si>
  <si>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</si>
  <si>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</si>
  <si>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</si>
  <si>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</si>
  <si>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</si>
  <si>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</si>
  <si>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</si>
  <si>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</si>
  <si>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</si>
  <si>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</si>
  <si>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</si>
  <si>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</si>
  <si>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</si>
  <si>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</si>
  <si>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</si>
  <si>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</si>
  <si>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</si>
  <si>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</si>
  <si>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</si>
  <si>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</si>
  <si>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</si>
  <si>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</si>
  <si>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</si>
  <si>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</si>
  <si>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</si>
  <si>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</si>
  <si>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</si>
  <si>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</si>
  <si>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</si>
  <si>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</si>
  <si>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</si>
  <si>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</si>
  <si>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</si>
  <si>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</si>
  <si>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</si>
  <si>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</si>
  <si>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</si>
  <si>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</si>
  <si>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</si>
  <si>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</si>
  <si>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</si>
  <si>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</si>
  <si>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</si>
  <si>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</si>
  <si>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</si>
  <si>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</si>
  <si>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</si>
  <si>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</si>
  <si>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</si>
  <si>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</si>
  <si>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</si>
  <si>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</si>
  <si>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</si>
  <si>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</si>
  <si>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</si>
  <si>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</si>
  <si>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</si>
  <si>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</si>
  <si>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</si>
  <si>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</si>
  <si>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</si>
  <si>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</si>
  <si>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</si>
  <si>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</si>
  <si>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</si>
  <si>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</si>
  <si>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</si>
  <si>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</si>
  <si>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</si>
  <si>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</si>
  <si>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</si>
  <si>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</si>
  <si>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</si>
  <si>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</si>
  <si>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</si>
  <si>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</si>
  <si>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</si>
  <si>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</si>
  <si>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</si>
  <si>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</si>
  <si>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</si>
  <si>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</si>
  <si>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</si>
  <si>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</si>
  <si>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</si>
  <si>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</si>
  <si>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</si>
  <si>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</si>
  <si>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</si>
  <si>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</si>
  <si>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</si>
  <si>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</si>
  <si>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</si>
  <si>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</si>
  <si>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</si>
  <si>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</si>
  <si>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</si>
  <si>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</si>
  <si>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</si>
  <si>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</si>
  <si>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</si>
  <si>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</si>
  <si>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</si>
  <si>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</si>
  <si>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</si>
  <si>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</si>
  <si>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</si>
  <si>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</si>
  <si>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</si>
  <si>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</si>
  <si>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</si>
  <si>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</si>
  <si>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</si>
  <si>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</si>
  <si>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</si>
  <si>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</si>
  <si>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</si>
  <si>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</si>
  <si>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</si>
  <si>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</si>
  <si>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</si>
  <si>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</si>
  <si>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</si>
  <si>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</si>
  <si>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</si>
  <si>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</si>
  <si>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</si>
  <si>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</si>
  <si>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</si>
  <si>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</si>
  <si>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</si>
  <si>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</si>
  <si>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</si>
  <si>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</si>
  <si>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</si>
  <si>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</si>
  <si>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</si>
  <si>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</si>
  <si>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</si>
  <si>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</si>
  <si>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</si>
  <si>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</si>
  <si>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</si>
  <si>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</si>
  <si>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</si>
  <si>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</si>
  <si>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</si>
  <si>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</si>
  <si>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</si>
  <si>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</si>
  <si>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</si>
  <si>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</si>
  <si>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</si>
  <si>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</si>
  <si>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</si>
  <si>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</si>
  <si>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</si>
  <si>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</si>
  <si>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</si>
  <si>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</si>
  <si>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</si>
  <si>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</si>
  <si>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</si>
  <si>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</si>
  <si>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</si>
  <si>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</si>
  <si>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</si>
  <si>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</si>
  <si>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</si>
  <si>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</si>
  <si>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</si>
  <si>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</si>
  <si>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</si>
  <si>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</si>
  <si>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</si>
  <si>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</si>
  <si>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</si>
  <si>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</si>
  <si>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</si>
  <si>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</si>
  <si>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</si>
  <si>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</si>
  <si>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</si>
  <si>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</si>
  <si>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</si>
  <si>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</si>
  <si>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</si>
  <si>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</si>
  <si>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</si>
  <si>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</si>
  <si>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</si>
  <si>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</si>
  <si>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</si>
  <si>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</si>
  <si>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</si>
  <si>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</si>
  <si>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</si>
  <si>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</si>
  <si>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</si>
  <si>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</si>
  <si>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</si>
  <si>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</si>
  <si>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</si>
  <si>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</si>
  <si>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</si>
  <si>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</si>
  <si>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</si>
  <si>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</si>
  <si>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</si>
  <si>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</si>
  <si>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</si>
  <si>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</si>
  <si>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</si>
  <si>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</si>
  <si>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</si>
  <si>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</si>
  <si>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</si>
  <si>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</si>
  <si>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</si>
  <si>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</si>
  <si>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</si>
  <si>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</si>
  <si>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</si>
  <si>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</si>
  <si>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</si>
  <si>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</si>
  <si>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</si>
  <si>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</si>
  <si>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</si>
  <si>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</si>
  <si>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</si>
  <si>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</si>
  <si>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</si>
  <si>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</si>
  <si>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</si>
  <si>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</si>
  <si>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</si>
  <si>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</si>
  <si>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</si>
  <si>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</si>
  <si>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</si>
  <si>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</si>
  <si>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</si>
  <si>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</si>
  <si>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</si>
  <si>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</si>
  <si>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</si>
  <si>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</si>
  <si>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</si>
  <si>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</si>
  <si>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</si>
  <si>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</si>
  <si>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</si>
  <si>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</si>
  <si>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</si>
  <si>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</si>
  <si>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</si>
  <si>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</si>
  <si>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</si>
  <si>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</si>
  <si>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</si>
  <si>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</si>
  <si>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</si>
  <si>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</si>
  <si>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</si>
  <si>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</si>
  <si>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</si>
  <si>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</si>
  <si>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</si>
  <si>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</si>
  <si>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</si>
  <si>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</si>
  <si>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</si>
  <si>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</si>
  <si>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</si>
  <si>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</si>
  <si>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</si>
  <si>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</si>
  <si>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</si>
  <si>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</si>
  <si>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</si>
  <si>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</si>
  <si>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</si>
  <si>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</si>
  <si>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</si>
  <si>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</si>
  <si>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</si>
  <si>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</si>
  <si>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</si>
  <si>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</si>
  <si>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</si>
  <si>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</si>
  <si>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</si>
  <si>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</si>
  <si>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</si>
  <si>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</si>
  <si>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</si>
  <si>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</si>
  <si>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</si>
  <si>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</si>
  <si>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</si>
  <si>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</si>
  <si>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</si>
  <si>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</si>
  <si>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</si>
  <si>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</si>
  <si>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</si>
  <si>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</si>
  <si>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</si>
  <si>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</si>
  <si>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</si>
  <si>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</si>
  <si>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</si>
  <si>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</si>
  <si>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</si>
  <si>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</si>
  <si>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</si>
  <si>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</si>
  <si>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</si>
  <si>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</si>
  <si>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</si>
  <si>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</si>
  <si>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</si>
  <si>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</si>
  <si>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</si>
  <si>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</si>
  <si>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</si>
  <si>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</si>
  <si>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</si>
  <si>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</si>
  <si>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</si>
  <si>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</si>
  <si>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</si>
  <si>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</si>
  <si>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</si>
  <si>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</si>
  <si>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</si>
  <si>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</si>
  <si>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</si>
  <si>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</si>
  <si>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</si>
  <si>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</si>
  <si>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</si>
  <si>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</si>
  <si>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</si>
  <si>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</si>
  <si>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</si>
  <si>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</si>
  <si>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</si>
  <si>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</si>
  <si>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</si>
  <si>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</si>
  <si>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</si>
  <si>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</si>
  <si>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</si>
  <si>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</si>
  <si>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</si>
  <si>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</si>
  <si>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</si>
  <si>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</si>
  <si>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</si>
  <si>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</si>
  <si>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</si>
  <si>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</si>
  <si>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</si>
  <si>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</si>
  <si>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</si>
  <si>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</si>
  <si>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</si>
  <si>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</si>
  <si>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</si>
  <si>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</si>
  <si>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</si>
  <si>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</si>
  <si>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</si>
  <si>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</si>
  <si>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</si>
  <si>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</si>
  <si>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</si>
  <si>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</si>
  <si>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</si>
  <si>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</si>
  <si>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</si>
  <si>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</si>
  <si>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</si>
  <si>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</si>
  <si>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</si>
  <si>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</si>
  <si>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</si>
  <si>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</si>
  <si>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</si>
  <si>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</si>
  <si>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</si>
  <si>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</si>
  <si>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</si>
  <si>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</si>
  <si>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</si>
  <si>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</si>
  <si>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</si>
  <si>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</si>
  <si>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</si>
  <si>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</si>
  <si>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</si>
  <si>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</si>
  <si>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</si>
  <si>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</si>
  <si>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</si>
  <si>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</si>
  <si>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</si>
  <si>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</si>
  <si>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</si>
  <si>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</si>
  <si>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</si>
  <si>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</si>
  <si>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</si>
  <si>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</si>
  <si>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</si>
  <si>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</si>
  <si>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</si>
  <si>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</si>
  <si>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</si>
  <si>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</si>
  <si>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</si>
  <si>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</si>
  <si>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</si>
  <si>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</si>
  <si>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</si>
  <si>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</si>
  <si>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</si>
  <si>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</si>
  <si>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</si>
  <si>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</si>
  <si>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</si>
  <si>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</si>
  <si>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</si>
  <si>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</si>
  <si>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</si>
  <si>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</si>
  <si>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</si>
  <si>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</si>
  <si>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</si>
  <si>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</si>
  <si>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</si>
  <si>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</si>
  <si>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</si>
  <si>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</si>
  <si>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</si>
  <si>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</si>
  <si>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</si>
  <si>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</si>
  <si>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</si>
  <si>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</si>
  <si>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</si>
  <si>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</si>
  <si>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</si>
  <si>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</si>
  <si>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</si>
  <si>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</si>
  <si>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</si>
  <si>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</si>
  <si>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</si>
  <si>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</si>
  <si>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</si>
  <si>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</si>
  <si>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</si>
  <si>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</si>
  <si>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</si>
  <si>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</si>
  <si>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</si>
  <si>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</si>
  <si>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</si>
  <si>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</si>
  <si>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</si>
  <si>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</si>
  <si>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</si>
  <si>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</si>
  <si>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</si>
  <si>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</si>
  <si>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</si>
  <si>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</si>
  <si>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</si>
  <si>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</si>
  <si>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</si>
  <si>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</si>
  <si>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</si>
  <si>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</si>
  <si>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</si>
  <si>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</si>
  <si>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</si>
  <si>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</si>
  <si>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</si>
  <si>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</si>
  <si>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</si>
  <si>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</si>
  <si>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</si>
  <si>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</si>
  <si>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</si>
  <si>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</si>
  <si>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</si>
  <si>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</si>
  <si>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</si>
  <si>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</si>
  <si>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</si>
  <si>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</si>
  <si>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</si>
  <si>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</si>
  <si>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</si>
  <si>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</si>
  <si>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</si>
  <si>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</si>
  <si>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</si>
  <si>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</si>
  <si>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</si>
  <si>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</si>
  <si>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</si>
  <si>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</si>
  <si>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</si>
  <si>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</si>
  <si>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</si>
  <si>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</si>
  <si>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</si>
  <si>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</si>
  <si>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</si>
  <si>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</si>
  <si>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</si>
  <si>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</si>
  <si>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</si>
  <si>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</si>
  <si>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</si>
  <si>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</si>
  <si>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</si>
  <si>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</si>
  <si>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</si>
  <si>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</si>
  <si>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</si>
  <si>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</si>
  <si>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</si>
  <si>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</si>
  <si>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</si>
  <si>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</si>
  <si>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</si>
  <si>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</si>
  <si>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</si>
  <si>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</si>
  <si>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</si>
  <si>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</si>
  <si>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</si>
  <si>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</si>
  <si>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</si>
  <si>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</si>
  <si>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</si>
  <si>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</si>
  <si>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</si>
  <si>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</si>
  <si>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</si>
  <si>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</si>
  <si>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</si>
  <si>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</si>
  <si>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</si>
  <si>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</si>
  <si>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</si>
  <si>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</si>
  <si>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</si>
  <si>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</si>
  <si>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</si>
  <si>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</si>
  <si>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</si>
  <si>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</si>
  <si>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</si>
  <si>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</si>
  <si>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</si>
  <si>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</si>
  <si>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</si>
  <si>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</si>
  <si>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</si>
  <si>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</si>
  <si>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</si>
  <si>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</si>
  <si>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</si>
  <si>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</si>
  <si>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</si>
  <si>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</si>
  <si>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</si>
  <si>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</si>
  <si>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</si>
  <si>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</si>
  <si>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</si>
  <si>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</si>
  <si>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</si>
  <si>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</si>
  <si>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</si>
  <si>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</si>
  <si>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</si>
  <si>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</si>
  <si>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</si>
  <si>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</si>
  <si>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</si>
  <si>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</si>
  <si>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</si>
  <si>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</si>
  <si>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</si>
  <si>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</si>
  <si>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</si>
  <si>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</si>
  <si>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</si>
  <si>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</si>
  <si>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</si>
  <si>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</si>
  <si>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</si>
  <si>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</si>
  <si>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</si>
  <si>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</si>
  <si>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</si>
  <si>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</si>
  <si>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</si>
  <si>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</si>
  <si>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</si>
  <si>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</si>
  <si>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</si>
  <si>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</si>
  <si>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</si>
  <si>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</si>
  <si>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</si>
  <si>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</si>
  <si>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</si>
  <si>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</si>
  <si>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</si>
  <si>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</si>
  <si>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</si>
  <si>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</si>
  <si>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</si>
  <si>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</si>
  <si>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</si>
  <si>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</si>
  <si>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</si>
  <si>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</si>
  <si>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</si>
  <si>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</si>
  <si>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</si>
  <si>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</si>
  <si>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</si>
  <si>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</si>
  <si>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</si>
  <si>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</si>
  <si>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</si>
  <si>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</si>
  <si>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</si>
  <si>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</si>
  <si>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</si>
  <si>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</si>
  <si>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</si>
  <si>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</si>
  <si>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</si>
  <si>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</si>
  <si>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</si>
  <si>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</si>
  <si>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</si>
  <si>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</si>
  <si>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</si>
  <si>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</si>
  <si>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</si>
  <si>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</si>
  <si>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</si>
  <si>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</si>
  <si>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</si>
  <si>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</si>
  <si>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</si>
  <si>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</si>
  <si>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</si>
  <si>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</si>
  <si>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</si>
  <si>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</si>
  <si>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</si>
  <si>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</si>
  <si>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</si>
  <si>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</si>
  <si>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</si>
  <si>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</si>
  <si>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</si>
  <si>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</si>
  <si>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</si>
  <si>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</si>
  <si>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</si>
  <si>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</si>
  <si>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</si>
  <si>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</si>
  <si>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</si>
  <si>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</si>
  <si>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</si>
  <si>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</si>
  <si>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</si>
  <si>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</si>
  <si>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</si>
  <si>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</si>
  <si>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</si>
  <si>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</si>
  <si>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</si>
  <si>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</si>
  <si>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</si>
  <si>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</si>
  <si>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</si>
  <si>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</si>
  <si>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</si>
  <si>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</si>
  <si>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</si>
  <si>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</si>
  <si>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</si>
  <si>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</si>
  <si>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</si>
  <si>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</si>
  <si>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</si>
  <si>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</si>
  <si>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</si>
  <si>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</si>
  <si>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</si>
  <si>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</si>
  <si>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</si>
  <si>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</si>
  <si>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</si>
  <si>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</si>
  <si>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</si>
  <si>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</si>
  <si>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</si>
  <si>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</si>
  <si>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</si>
  <si>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</si>
  <si>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</si>
  <si>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</si>
  <si>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</si>
  <si>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</si>
  <si>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</si>
  <si>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</si>
  <si>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</si>
  <si>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</si>
  <si>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</si>
  <si>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</si>
  <si>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</si>
  <si>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</si>
  <si>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</si>
  <si>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</si>
  <si>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</si>
  <si>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</si>
  <si>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</si>
  <si>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</si>
  <si>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</si>
  <si>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</si>
  <si>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</si>
  <si>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</si>
  <si>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</si>
  <si>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</si>
  <si>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</si>
  <si>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</si>
  <si>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</si>
  <si>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</si>
  <si>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</si>
  <si>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</si>
  <si>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</si>
  <si>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</si>
  <si>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</si>
  <si>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</si>
  <si>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</si>
  <si>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</si>
  <si>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</si>
  <si>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</si>
  <si>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</si>
  <si>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</si>
  <si>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</si>
  <si>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</si>
  <si>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</si>
  <si>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</si>
  <si>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</si>
  <si>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</si>
  <si>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</si>
  <si>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</si>
  <si>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</si>
  <si>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</si>
  <si>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</si>
  <si>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</si>
  <si>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</si>
  <si>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</si>
  <si>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</si>
  <si>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</si>
  <si>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</si>
  <si>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</si>
  <si>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</si>
  <si>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</si>
  <si>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</si>
  <si>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</si>
  <si>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</si>
  <si>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</si>
  <si>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</si>
  <si>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</si>
  <si>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</si>
  <si>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</si>
  <si>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</si>
  <si>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</si>
  <si>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</si>
  <si>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</si>
  <si>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</si>
  <si>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</si>
  <si>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</si>
  <si>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</si>
  <si>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</si>
  <si>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</si>
  <si>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</si>
  <si>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</si>
  <si>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</si>
  <si>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</si>
  <si>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</si>
  <si>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</si>
  <si>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</si>
  <si>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</si>
  <si>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</si>
  <si>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</si>
  <si>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</si>
  <si>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</si>
  <si>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</si>
  <si>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</si>
  <si>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</si>
  <si>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</si>
  <si>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</si>
  <si>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</si>
  <si>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</si>
  <si>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</si>
  <si>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</si>
  <si>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</si>
  <si>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</si>
  <si>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</si>
  <si>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</si>
  <si>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</si>
  <si>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</si>
  <si>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</si>
  <si>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</si>
  <si>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</si>
  <si>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</si>
  <si>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</si>
  <si>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</si>
  <si>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</si>
  <si>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</si>
  <si>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</si>
  <si>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</si>
  <si>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</si>
  <si>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</si>
  <si>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</si>
  <si>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</si>
  <si>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</si>
  <si>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</si>
  <si>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</si>
  <si>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</si>
  <si>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</si>
  <si>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</si>
  <si>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</si>
  <si>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</si>
  <si>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</si>
  <si>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</si>
  <si>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</si>
  <si>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</si>
  <si>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</si>
  <si>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</si>
  <si>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</si>
  <si>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</si>
  <si>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</si>
  <si>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</si>
  <si>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</si>
  <si>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</si>
  <si>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</si>
  <si>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</si>
  <si>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</si>
  <si>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</si>
  <si>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</si>
  <si>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</si>
  <si>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</si>
  <si>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</si>
  <si>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</si>
  <si>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</si>
  <si>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</si>
  <si>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</si>
  <si>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</si>
  <si>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</si>
  <si>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</si>
  <si>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</si>
  <si>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</si>
  <si>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</si>
  <si>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</si>
  <si>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</si>
  <si>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</si>
  <si>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</si>
  <si>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</si>
  <si>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</si>
  <si>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</si>
  <si>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</si>
  <si>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</si>
  <si>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</si>
  <si>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</si>
  <si>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</si>
  <si>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</si>
  <si>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</si>
  <si>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</si>
  <si>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</si>
  <si>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</si>
  <si>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</si>
  <si>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</si>
  <si>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</si>
  <si>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</si>
  <si>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</si>
  <si>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</si>
  <si>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</si>
  <si>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</si>
  <si>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</si>
  <si>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</si>
  <si>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</si>
  <si>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</si>
  <si>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</si>
  <si>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</si>
  <si>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</si>
  <si>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</si>
  <si>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</si>
  <si>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</si>
  <si>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</si>
  <si>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</si>
  <si>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</si>
  <si>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</si>
  <si>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</si>
  <si>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</si>
  <si>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</si>
  <si>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</si>
  <si>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</si>
  <si>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</si>
  <si>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</si>
  <si>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</si>
  <si>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</si>
  <si>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</si>
  <si>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</si>
  <si>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</si>
  <si>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</si>
  <si>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</si>
  <si>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</si>
  <si>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</si>
  <si>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</si>
  <si>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</si>
  <si>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</si>
  <si>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</si>
  <si>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</si>
  <si>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</si>
  <si>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</si>
  <si>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</si>
  <si>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</si>
  <si>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</si>
  <si>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</si>
  <si>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</si>
  <si>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</si>
  <si>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</si>
  <si>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</si>
  <si>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</si>
  <si>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</si>
  <si>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</si>
  <si>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</si>
  <si>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</si>
  <si>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</si>
  <si>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</si>
  <si>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</si>
  <si>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</si>
  <si>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</si>
  <si>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</si>
  <si>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</si>
  <si>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</si>
  <si>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</si>
  <si>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</si>
  <si>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</si>
  <si>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</si>
  <si>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</si>
  <si>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</si>
  <si>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</si>
  <si>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</si>
  <si>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</si>
  <si>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</si>
  <si>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</si>
  <si>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</si>
  <si>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</si>
  <si>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</si>
  <si>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</si>
  <si>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</si>
  <si>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</si>
  <si>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</si>
  <si>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</si>
  <si>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</si>
  <si>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</si>
  <si>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</si>
  <si>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</si>
  <si>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</si>
  <si>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</si>
  <si>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</si>
  <si>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</si>
  <si>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</si>
  <si>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</si>
  <si>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</si>
  <si>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</si>
  <si>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</si>
  <si>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</si>
  <si>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</si>
  <si>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</si>
  <si>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</si>
  <si>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</si>
  <si>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</si>
  <si>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</si>
  <si>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</si>
  <si>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</si>
  <si>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</si>
  <si>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</si>
  <si>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</si>
  <si>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</si>
  <si>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</si>
  <si>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</si>
  <si>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</si>
  <si>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</si>
  <si>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</si>
  <si>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</si>
  <si>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</si>
  <si>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</si>
  <si>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</si>
  <si>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</si>
  <si>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</si>
  <si>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</si>
  <si>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</si>
  <si>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</si>
  <si>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</si>
  <si>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</si>
  <si>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</si>
  <si>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</si>
  <si>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</si>
  <si>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</si>
  <si>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</si>
  <si>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</si>
  <si>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</si>
  <si>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</si>
  <si>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</si>
  <si>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</si>
  <si>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</si>
  <si>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</si>
  <si>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</si>
  <si>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</si>
  <si>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</si>
  <si>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</si>
  <si>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</si>
  <si>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</si>
  <si>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</si>
  <si>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</si>
  <si>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</si>
  <si>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</si>
  <si>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</si>
  <si>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</si>
  <si>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</si>
  <si>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</si>
  <si>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</si>
  <si>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</si>
  <si>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</si>
  <si>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</si>
  <si>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</si>
  <si>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</si>
  <si>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</si>
  <si>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</si>
  <si>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</si>
  <si>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</si>
  <si>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</si>
  <si>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</si>
  <si>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</si>
  <si>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</si>
  <si>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</si>
  <si>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</si>
  <si>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</si>
  <si>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</si>
  <si>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</si>
  <si>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</si>
  <si>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</si>
  <si>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</si>
  <si>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</si>
  <si>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</si>
  <si>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</si>
  <si>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</si>
  <si>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</si>
  <si>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</si>
  <si>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</si>
  <si>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</si>
  <si>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</si>
  <si>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</si>
  <si>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</si>
  <si>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</si>
  <si>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</si>
  <si>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</si>
  <si>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</si>
  <si>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</si>
  <si>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</si>
  <si>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</si>
  <si>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</si>
  <si>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</si>
  <si>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</si>
  <si>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</si>
  <si>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</si>
  <si>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</si>
  <si>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</si>
  <si>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</si>
  <si>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</si>
  <si>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</si>
  <si>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</si>
  <si>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</si>
  <si>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</si>
  <si>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</si>
  <si>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</si>
  <si>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</si>
  <si>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</si>
  <si>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</si>
  <si>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</si>
  <si>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</si>
  <si>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</si>
  <si>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</si>
  <si>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</si>
  <si>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</si>
  <si>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</si>
  <si>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</si>
  <si>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</si>
  <si>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</si>
  <si>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</si>
  <si>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</si>
  <si>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</si>
  <si>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</si>
  <si>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</si>
  <si>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</si>
  <si>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</si>
  <si>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</si>
  <si>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</si>
  <si>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</si>
  <si>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</si>
  <si>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</si>
  <si>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</si>
  <si>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</si>
  <si>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</si>
  <si>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</si>
  <si>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</si>
  <si>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</si>
  <si>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</si>
  <si>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</si>
  <si>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</si>
  <si>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</si>
  <si>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</si>
  <si>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</si>
  <si>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</si>
  <si>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</si>
  <si>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</si>
  <si>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</si>
  <si>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</si>
  <si>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</si>
  <si>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</si>
  <si>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</si>
  <si>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</si>
  <si>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</si>
  <si>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</si>
  <si>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</si>
  <si>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</si>
  <si>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</si>
  <si>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</si>
  <si>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</si>
  <si>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</si>
  <si>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</si>
  <si>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</si>
  <si>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</si>
  <si>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</si>
  <si>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</si>
  <si>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</si>
  <si>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</si>
  <si>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</si>
  <si>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</si>
  <si>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</si>
  <si>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</si>
  <si>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</si>
  <si>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</si>
  <si>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</si>
  <si>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</si>
  <si>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</si>
  <si>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</si>
  <si>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</si>
  <si>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</si>
  <si>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</si>
  <si>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</si>
  <si>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</si>
  <si>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</si>
  <si>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</si>
  <si>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</si>
  <si>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</si>
  <si>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</si>
  <si>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</si>
  <si>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</si>
  <si>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</si>
  <si>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</si>
  <si>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</si>
  <si>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</si>
  <si>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</si>
  <si>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</si>
  <si>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</si>
  <si>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</si>
  <si>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</si>
  <si>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</si>
  <si>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</si>
  <si>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</si>
  <si>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</si>
  <si>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</si>
  <si>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</si>
  <si>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</si>
  <si>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</si>
  <si>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</si>
  <si>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</si>
  <si>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</si>
  <si>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</si>
  <si>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</si>
  <si>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</si>
  <si>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</si>
  <si>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</si>
  <si>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</si>
  <si>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</si>
  <si>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</si>
  <si>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</si>
  <si>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</si>
  <si>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</si>
  <si>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</si>
  <si>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</si>
  <si>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</si>
  <si>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</si>
  <si>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</si>
  <si>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</si>
  <si>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</si>
  <si>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</si>
  <si>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</si>
  <si>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</si>
  <si>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</si>
  <si>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</si>
  <si>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</si>
  <si>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</si>
  <si>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</si>
  <si>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</si>
  <si>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</si>
  <si>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</si>
  <si>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</si>
  <si>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</si>
  <si>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</si>
  <si>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</si>
  <si>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</si>
  <si>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</si>
  <si>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</si>
  <si>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</si>
  <si>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</si>
  <si>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</si>
  <si>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</si>
  <si>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</si>
  <si>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</si>
  <si>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</si>
  <si>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</si>
  <si>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</si>
  <si>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</si>
  <si>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</si>
  <si>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</si>
  <si>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</si>
  <si>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</si>
  <si>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</si>
  <si>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</si>
  <si>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</si>
  <si>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</si>
  <si>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</si>
  <si>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</si>
  <si>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</si>
  <si>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</si>
  <si>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</si>
  <si>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</si>
  <si>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</si>
  <si>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</si>
  <si>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</si>
  <si>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</si>
  <si>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</si>
  <si>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</si>
  <si>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</si>
  <si>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</si>
  <si>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</si>
  <si>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</si>
  <si>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</si>
  <si>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</si>
  <si>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</si>
  <si>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</si>
  <si>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</si>
  <si>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</si>
  <si>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</si>
  <si>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</si>
  <si>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</si>
  <si>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</si>
  <si>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</si>
  <si>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</si>
  <si>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</si>
  <si>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</si>
  <si>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</si>
  <si>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</si>
  <si>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</si>
  <si>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</si>
  <si>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</si>
  <si>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</si>
  <si>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</si>
  <si>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</si>
  <si>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</si>
  <si>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</si>
  <si>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</si>
  <si>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</si>
  <si>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</si>
  <si>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</si>
  <si>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</si>
  <si>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</si>
  <si>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</si>
  <si>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</si>
  <si>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</si>
  <si>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</si>
  <si>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</si>
  <si>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</si>
  <si>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</si>
  <si>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</si>
  <si>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</si>
  <si>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</si>
  <si>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</si>
  <si>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</si>
  <si>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</si>
  <si>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</si>
  <si>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</si>
  <si>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</si>
  <si>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</si>
  <si>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</si>
  <si>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</si>
  <si>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</si>
  <si>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</si>
  <si>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</si>
  <si>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</si>
  <si>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</si>
  <si>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</si>
  <si>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</si>
  <si>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</si>
  <si>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</si>
  <si>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</si>
  <si>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</si>
  <si>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</si>
  <si>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</si>
  <si>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</si>
  <si>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</si>
  <si>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</si>
  <si>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</si>
  <si>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</si>
  <si>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</si>
  <si>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</si>
  <si>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</si>
  <si>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</si>
  <si>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</si>
  <si>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</si>
  <si>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</si>
  <si>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</si>
  <si>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</si>
  <si>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</si>
  <si>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</si>
  <si>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</si>
  <si>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</si>
  <si>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</si>
  <si>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</si>
  <si>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</si>
  <si>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</si>
  <si>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</si>
  <si>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</si>
  <si>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</si>
  <si>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</si>
  <si>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</si>
  <si>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</si>
  <si>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</si>
  <si>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</si>
  <si>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</si>
  <si>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</si>
  <si>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</si>
  <si>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</si>
  <si>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</si>
  <si>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</si>
  <si>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</si>
  <si>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</si>
  <si>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</si>
  <si>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</si>
  <si>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</si>
  <si>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</si>
  <si>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</si>
  <si>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</si>
  <si>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</si>
  <si>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</si>
  <si>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</si>
  <si>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</si>
  <si>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</si>
  <si>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</si>
  <si>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</si>
  <si>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</si>
  <si>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</si>
  <si>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</si>
  <si>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</si>
  <si>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</si>
  <si>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</si>
  <si>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</si>
  <si>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</si>
  <si>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</si>
  <si>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</si>
  <si>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</si>
  <si>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</si>
  <si>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</si>
  <si>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</si>
  <si>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</si>
  <si>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</si>
  <si>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</si>
  <si>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</si>
  <si>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</si>
  <si>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</si>
  <si>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</si>
  <si>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</si>
  <si>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</si>
  <si>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</si>
  <si>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</si>
  <si>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</si>
  <si>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</si>
  <si>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</si>
  <si>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</si>
  <si>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</si>
  <si>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</si>
  <si>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</si>
  <si>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</si>
  <si>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</si>
  <si>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</si>
  <si>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</si>
  <si>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</si>
  <si>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</si>
  <si>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</si>
  <si>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</si>
  <si>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</si>
  <si>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</si>
  <si>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</si>
  <si>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</si>
  <si>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</si>
  <si>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</si>
  <si>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</si>
  <si>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</si>
  <si>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</si>
  <si>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</si>
  <si>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</si>
  <si>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</si>
  <si>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</si>
  <si>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</si>
  <si>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</si>
  <si>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</si>
  <si>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</si>
  <si>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</si>
  <si>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</si>
  <si>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</si>
  <si>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</si>
  <si>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</si>
  <si>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</si>
  <si>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</si>
  <si>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</si>
  <si>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</si>
  <si>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</si>
  <si>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</si>
  <si>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</si>
  <si>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</si>
  <si>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</si>
  <si>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</si>
  <si>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</si>
  <si>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</si>
  <si>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</si>
  <si>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</si>
  <si>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</si>
  <si>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</si>
  <si>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</si>
  <si>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</si>
  <si>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</si>
  <si>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</si>
  <si>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</si>
  <si>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</si>
  <si>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</si>
  <si>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</si>
  <si>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</si>
  <si>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</si>
  <si>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</si>
  <si>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</si>
  <si>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</si>
  <si>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</si>
  <si>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</si>
  <si>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</si>
  <si>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</si>
  <si>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</si>
  <si>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</si>
  <si>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</si>
  <si>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</si>
  <si>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</si>
  <si>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</si>
  <si>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</si>
  <si>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</si>
  <si>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</si>
  <si>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</si>
  <si>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</si>
  <si>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</si>
  <si>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</si>
  <si>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</si>
  <si>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</si>
  <si>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</si>
  <si>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</si>
  <si>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</si>
  <si>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</si>
  <si>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</si>
  <si>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</si>
  <si>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</si>
  <si>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</si>
  <si>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</si>
  <si>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</si>
  <si>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</si>
  <si>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</si>
  <si>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</si>
  <si>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</si>
  <si>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</si>
  <si>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</si>
  <si>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</si>
  <si>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</si>
  <si>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</si>
  <si>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</si>
  <si>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</si>
  <si>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</si>
  <si>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</si>
  <si>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</si>
  <si>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</si>
  <si>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</si>
  <si>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</si>
  <si>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</si>
  <si>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</si>
  <si>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</si>
  <si>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</si>
  <si>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</si>
  <si>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</si>
  <si>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</si>
  <si>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</si>
  <si>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</si>
  <si>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</si>
  <si>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</si>
  <si>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</si>
  <si>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</si>
  <si>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</si>
  <si>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</si>
  <si>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</si>
  <si>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</si>
  <si>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</si>
  <si>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</si>
  <si>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</si>
  <si>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</si>
  <si>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</si>
  <si>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</si>
  <si>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</si>
  <si>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</si>
  <si>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</si>
  <si>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</si>
  <si>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</si>
  <si>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</si>
  <si>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</si>
  <si>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</si>
  <si>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</si>
  <si>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</si>
  <si>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</si>
  <si>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</si>
  <si>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</si>
  <si>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</si>
  <si>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</si>
  <si>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</si>
  <si>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</si>
  <si>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</si>
  <si>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</si>
  <si>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</si>
  <si>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</si>
  <si>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</si>
  <si>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</si>
  <si>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</si>
  <si>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</si>
  <si>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</si>
  <si>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</si>
  <si>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</si>
  <si>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</si>
  <si>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</si>
  <si>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</si>
  <si>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</si>
  <si>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</si>
  <si>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</si>
  <si>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</si>
  <si>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</si>
  <si>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</si>
  <si>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</si>
  <si>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</si>
  <si>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</si>
  <si>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</si>
  <si>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</si>
  <si>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</si>
  <si>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</si>
  <si>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</si>
  <si>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</si>
  <si>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</si>
  <si>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</si>
  <si>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</si>
  <si>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</si>
  <si>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</si>
  <si>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</si>
  <si>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</si>
  <si>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</si>
  <si>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</si>
  <si>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</si>
  <si>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</si>
  <si>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</si>
  <si>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</si>
  <si>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</si>
  <si>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</si>
  <si>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</si>
  <si>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</si>
  <si>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</si>
  <si>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</si>
  <si>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</si>
  <si>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</si>
  <si>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</si>
  <si>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</si>
  <si>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</si>
  <si>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</si>
  <si>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</si>
  <si>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</si>
  <si>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</si>
  <si>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</si>
  <si>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</si>
  <si>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</si>
  <si>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</si>
  <si>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</si>
  <si>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</si>
  <si>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</si>
  <si>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</si>
  <si>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</si>
  <si>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</si>
  <si>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</si>
  <si>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</si>
  <si>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</si>
  <si>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</si>
  <si>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</si>
  <si>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</si>
  <si>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</si>
  <si>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</si>
  <si>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</si>
  <si>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</si>
  <si>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</si>
  <si>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</si>
  <si>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</si>
  <si>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</si>
  <si>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</si>
  <si>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</si>
  <si>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</si>
  <si>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</si>
  <si>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</si>
  <si>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</si>
  <si>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</si>
  <si>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</si>
  <si>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</si>
  <si>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</si>
  <si>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</si>
  <si>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</si>
  <si>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</si>
  <si>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</si>
  <si>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</si>
  <si>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</si>
  <si>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</si>
  <si>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</si>
  <si>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</si>
  <si>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</si>
  <si>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</si>
  <si>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</si>
  <si>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</si>
  <si>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</si>
  <si>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</si>
  <si>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</si>
  <si>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</si>
  <si>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</si>
  <si>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</si>
  <si>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</si>
  <si>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</si>
  <si>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</si>
  <si>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</si>
  <si>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</si>
  <si>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</si>
  <si>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</si>
  <si>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</si>
  <si>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</si>
  <si>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</si>
  <si>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</si>
  <si>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</si>
  <si>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</si>
  <si>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</si>
  <si>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</si>
  <si>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</si>
  <si>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</si>
  <si>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</si>
  <si>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</si>
  <si>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</si>
  <si>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</si>
  <si>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</si>
  <si>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</si>
  <si>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</si>
  <si>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</si>
  <si>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</si>
  <si>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</si>
  <si>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</si>
  <si>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</si>
  <si>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</si>
  <si>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</si>
  <si>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</si>
  <si>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</si>
  <si>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</si>
  <si>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</si>
  <si>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</si>
  <si>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</si>
  <si>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</si>
  <si>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</si>
  <si>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</si>
  <si>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</si>
  <si>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</si>
  <si>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</si>
  <si>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</si>
  <si>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</si>
  <si>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</si>
  <si>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</si>
  <si>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</si>
  <si>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</si>
  <si>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</si>
  <si>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</si>
  <si>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</si>
  <si>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</si>
  <si>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</si>
  <si>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</si>
  <si>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</si>
  <si>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</si>
  <si>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</si>
  <si>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</si>
  <si>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</si>
  <si>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</si>
  <si>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</si>
  <si>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</si>
  <si>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</si>
  <si>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</si>
  <si>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</si>
  <si>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</si>
  <si>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</si>
  <si>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</si>
  <si>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</si>
  <si>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</si>
  <si>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</si>
  <si>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</si>
  <si>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</si>
  <si>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</si>
  <si>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</si>
  <si>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</si>
  <si>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</si>
  <si>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</si>
  <si>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</si>
  <si>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</si>
  <si>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</si>
  <si>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</si>
  <si>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</si>
  <si>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</si>
  <si>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</si>
  <si>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</si>
  <si>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</si>
  <si>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</si>
  <si>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</si>
  <si>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</si>
  <si>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</si>
  <si>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</si>
  <si>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</si>
  <si>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</si>
  <si>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</si>
  <si>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</si>
  <si>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</si>
  <si>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</si>
  <si>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</si>
  <si>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</si>
  <si>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</si>
  <si>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</si>
  <si>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</si>
  <si>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</si>
  <si>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</si>
  <si>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</si>
  <si>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</si>
  <si>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</si>
  <si>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</si>
  <si>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</si>
  <si>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</si>
  <si>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</si>
  <si>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</si>
  <si>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</si>
  <si>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</si>
  <si>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</si>
  <si>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</si>
  <si>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</si>
  <si>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</si>
  <si>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</si>
  <si>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</si>
  <si>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</si>
  <si>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</si>
  <si>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</si>
  <si>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</si>
  <si>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</si>
  <si>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</si>
  <si>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</si>
  <si>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</si>
  <si>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</si>
  <si>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</si>
  <si>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</si>
  <si>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</si>
  <si>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</si>
  <si>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</si>
  <si>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</si>
  <si>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</si>
  <si>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</si>
  <si>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</si>
  <si>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</si>
  <si>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</si>
  <si>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</si>
  <si>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</si>
  <si>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</si>
  <si>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</si>
  <si>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</si>
  <si>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</si>
  <si>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</si>
  <si>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</si>
  <si>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</si>
  <si>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</si>
  <si>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</si>
  <si>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</si>
  <si>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</si>
  <si>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</si>
  <si>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</si>
  <si>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</si>
  <si>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</si>
  <si>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</si>
  <si>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</si>
  <si>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</si>
  <si>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</si>
  <si>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</si>
  <si>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</si>
  <si>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</si>
  <si>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</si>
  <si>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</si>
  <si>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</si>
  <si>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</si>
  <si>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</si>
  <si>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</si>
  <si>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</si>
  <si>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</si>
  <si>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</si>
  <si>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</si>
  <si>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</si>
  <si>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</si>
  <si>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</si>
  <si>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</si>
  <si>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</si>
  <si>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</si>
  <si>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</si>
  <si>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</si>
  <si>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</si>
  <si>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</si>
  <si>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</si>
  <si>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</si>
  <si>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</si>
  <si>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</si>
  <si>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</si>
  <si>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</si>
  <si>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</si>
  <si>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</si>
  <si>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</si>
  <si>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</si>
  <si>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</si>
  <si>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</si>
  <si>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</si>
  <si>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</si>
  <si>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</si>
  <si>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</si>
  <si>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</si>
  <si>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</si>
  <si>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</si>
  <si>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</si>
  <si>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</si>
  <si>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</si>
  <si>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</si>
  <si>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</si>
  <si>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</si>
  <si>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</si>
  <si>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</si>
  <si>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</si>
  <si>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</si>
  <si>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</si>
  <si>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</si>
  <si>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</si>
  <si>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</si>
  <si>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</si>
  <si>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</si>
  <si>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</si>
  <si>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</si>
  <si>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</si>
  <si>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</si>
  <si>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</si>
  <si>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</si>
  <si>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</si>
  <si>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</si>
  <si>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</si>
  <si>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</si>
  <si>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</si>
  <si>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</si>
  <si>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</si>
  <si>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</si>
  <si>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</si>
  <si>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</si>
  <si>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</si>
  <si>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</si>
  <si>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</si>
  <si>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</si>
  <si>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</si>
  <si>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</si>
  <si>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</si>
  <si>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</si>
  <si>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</si>
  <si>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</si>
  <si>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</si>
  <si>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</si>
  <si>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</si>
  <si>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</si>
  <si>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</si>
  <si>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</si>
  <si>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</si>
  <si>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</si>
  <si>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</si>
  <si>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</si>
  <si>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</si>
  <si>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</si>
  <si>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</si>
  <si>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</si>
  <si>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</si>
  <si>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</si>
  <si>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</si>
  <si>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</si>
  <si>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</si>
  <si>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</si>
  <si>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</si>
  <si>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</si>
  <si>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</si>
  <si>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</si>
  <si>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</si>
  <si>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</si>
  <si>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</si>
  <si>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</si>
  <si>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</si>
  <si>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</si>
  <si>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</si>
  <si>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</si>
  <si>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</si>
  <si>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</si>
  <si>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</si>
  <si>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</si>
  <si>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</si>
  <si>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</si>
  <si>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</si>
  <si>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</si>
  <si>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</si>
  <si>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</si>
  <si>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</si>
  <si>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</si>
  <si>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</si>
  <si>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</si>
  <si>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</si>
  <si>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</si>
  <si>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</si>
  <si>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</si>
  <si>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</si>
  <si>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</si>
  <si>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</si>
  <si>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</si>
  <si>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</si>
  <si>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</si>
  <si>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</si>
  <si>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</si>
  <si>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</si>
  <si>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</si>
  <si>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</si>
  <si>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</si>
  <si>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</si>
  <si>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</si>
  <si>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</si>
  <si>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</si>
  <si>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</si>
  <si>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</si>
  <si>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</si>
  <si>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</si>
  <si>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</si>
  <si>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</si>
  <si>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</si>
  <si>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</si>
  <si>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</si>
  <si>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</si>
  <si>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</si>
  <si>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</si>
  <si>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</si>
  <si>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</si>
  <si>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</si>
  <si>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</si>
  <si>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</si>
  <si>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</si>
  <si>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</si>
  <si>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</si>
  <si>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</si>
  <si>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</si>
  <si>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</si>
  <si>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</si>
  <si>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</si>
  <si>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</si>
  <si>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</si>
  <si>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</si>
  <si>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</si>
  <si>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</si>
  <si>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</si>
  <si>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</si>
  <si>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</si>
  <si>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</si>
  <si>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</si>
  <si>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</si>
  <si>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</si>
  <si>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</si>
  <si>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</si>
  <si>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</si>
  <si>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</si>
  <si>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</si>
  <si>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</si>
  <si>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</si>
  <si>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</si>
  <si>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</si>
  <si>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</si>
  <si>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</si>
  <si>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</si>
  <si>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</si>
  <si>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</si>
  <si>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</si>
  <si>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</si>
  <si>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</si>
  <si>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</si>
  <si>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</si>
  <si>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</si>
  <si>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</si>
  <si>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</si>
  <si>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</si>
  <si>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</si>
  <si>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</si>
  <si>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</si>
  <si>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</si>
  <si>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</si>
  <si>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</si>
  <si>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</si>
  <si>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</si>
  <si>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</si>
  <si>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</si>
  <si>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</si>
  <si>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</si>
  <si>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</si>
  <si>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</si>
  <si>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</si>
  <si>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</si>
  <si>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</si>
  <si>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</si>
  <si>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</si>
  <si>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</si>
  <si>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</si>
  <si>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</si>
  <si>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</si>
  <si>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</si>
  <si>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</si>
  <si>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</si>
  <si>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</si>
  <si>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</si>
  <si>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</si>
  <si>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</si>
  <si>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</si>
  <si>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</si>
  <si>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</si>
  <si>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</si>
  <si>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</si>
  <si>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</si>
  <si>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</si>
  <si>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</si>
  <si>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</si>
  <si>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</si>
  <si>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</si>
  <si>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</si>
  <si>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</si>
  <si>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</si>
  <si>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</si>
  <si>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</si>
  <si>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</si>
  <si>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</si>
  <si>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</si>
  <si>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</si>
  <si>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</si>
  <si>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</si>
  <si>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</si>
  <si>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</si>
  <si>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</si>
  <si>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</si>
  <si>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</si>
  <si>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</si>
  <si>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</si>
  <si>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</si>
  <si>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</si>
  <si>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</si>
  <si>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</si>
  <si>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</si>
  <si>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</si>
  <si>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</si>
  <si>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</si>
  <si>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</si>
  <si>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</si>
  <si>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</si>
  <si>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</si>
  <si>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</si>
  <si>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</si>
  <si>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</si>
  <si>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</si>
  <si>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</si>
  <si>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</si>
  <si>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</si>
  <si>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</si>
  <si>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</si>
  <si>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</si>
  <si>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</si>
  <si>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</si>
  <si>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</si>
  <si>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</si>
  <si>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</si>
  <si>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</si>
  <si>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</si>
  <si>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</si>
  <si>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</si>
  <si>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</si>
  <si>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</si>
  <si>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</si>
  <si>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</si>
  <si>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</si>
  <si>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</si>
  <si>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</si>
  <si>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</si>
  <si>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</si>
  <si>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</si>
  <si>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</si>
  <si>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</si>
  <si>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</si>
  <si>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</si>
  <si>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</si>
  <si>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</si>
  <si>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</si>
  <si>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</si>
  <si>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</si>
  <si>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</si>
  <si>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</si>
  <si>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</si>
  <si>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</si>
  <si>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</si>
  <si>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</si>
  <si>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</si>
  <si>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</si>
  <si>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</si>
  <si>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</si>
  <si>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</si>
  <si>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</si>
  <si>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</si>
  <si>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</si>
  <si>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</si>
  <si>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</si>
  <si>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</si>
  <si>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</si>
  <si>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</si>
  <si>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</si>
  <si>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</si>
  <si>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</si>
  <si>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</si>
  <si>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</si>
  <si>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</si>
  <si>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</si>
  <si>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</si>
  <si>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</si>
  <si>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</si>
  <si>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</si>
  <si>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</si>
  <si>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</si>
  <si>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</si>
  <si>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</si>
  <si>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</si>
  <si>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</si>
  <si>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</si>
  <si>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</si>
  <si>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</si>
  <si>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</si>
  <si>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</si>
  <si>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</si>
  <si>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</si>
  <si>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</si>
  <si>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</si>
  <si>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</si>
  <si>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</si>
  <si>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</si>
  <si>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</si>
  <si>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</si>
  <si>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</si>
  <si>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</si>
  <si>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</si>
  <si>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</si>
  <si>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</si>
  <si>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</si>
  <si>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</si>
  <si>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</si>
  <si>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</si>
  <si>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</si>
  <si>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</si>
  <si>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</si>
  <si>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</si>
  <si>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</si>
  <si>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</si>
  <si>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</si>
  <si>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</si>
  <si>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</si>
  <si>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</si>
  <si>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</si>
  <si>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</si>
  <si>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</si>
  <si>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</si>
  <si>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</si>
  <si>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</si>
  <si>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</si>
  <si>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</si>
  <si>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</si>
  <si>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</si>
  <si>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</si>
  <si>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</si>
  <si>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</si>
  <si>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</si>
  <si>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</si>
  <si>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</si>
  <si>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</si>
  <si>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</si>
  <si>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</si>
  <si>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</si>
  <si>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</si>
  <si>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</si>
  <si>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</si>
  <si>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</si>
  <si>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</si>
  <si>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</si>
  <si>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</si>
  <si>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</si>
  <si>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</si>
  <si>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</si>
  <si>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</si>
  <si>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</si>
  <si>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</si>
  <si>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</si>
  <si>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</si>
  <si>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</si>
  <si>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</si>
  <si>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</si>
  <si>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</si>
  <si>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</si>
  <si>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</si>
  <si>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</si>
  <si>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</si>
  <si>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</si>
  <si>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</si>
  <si>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</si>
  <si>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</si>
  <si>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</si>
  <si>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</si>
  <si>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</si>
  <si>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</si>
  <si>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</si>
  <si>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</si>
  <si>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</si>
  <si>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</si>
  <si>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</si>
  <si>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</si>
  <si>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</si>
  <si>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</si>
  <si>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</si>
  <si>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</si>
  <si>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</si>
  <si>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</si>
  <si>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</si>
  <si>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</si>
  <si>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</si>
  <si>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</si>
  <si>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</si>
  <si>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</si>
  <si>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</si>
  <si>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</si>
  <si>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</si>
  <si>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</si>
  <si>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</si>
  <si>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</si>
  <si>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</si>
  <si>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</si>
  <si>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</si>
  <si>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</si>
  <si>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</si>
  <si>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</si>
  <si>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</si>
  <si>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</si>
  <si>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</si>
  <si>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</si>
  <si>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</si>
  <si>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</si>
  <si>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</si>
  <si>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</si>
  <si>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</si>
  <si>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</si>
  <si>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</si>
  <si>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</si>
  <si>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</si>
  <si>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</si>
  <si>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</si>
  <si>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</si>
  <si>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</si>
  <si>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</si>
  <si>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</si>
  <si>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</si>
  <si>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</si>
  <si>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</si>
  <si>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</si>
  <si>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</si>
  <si>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</si>
  <si>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</si>
  <si>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</si>
  <si>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</si>
  <si>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</si>
  <si>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</si>
  <si>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</si>
  <si>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</si>
  <si>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</si>
  <si>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</si>
  <si>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</si>
  <si>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</si>
  <si>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</si>
  <si>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</si>
  <si>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</si>
  <si>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</si>
  <si>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</si>
  <si>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</si>
  <si>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</si>
  <si>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</si>
  <si>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</si>
  <si>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</si>
  <si>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</si>
  <si>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</si>
  <si>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</si>
  <si>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</si>
  <si>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</si>
  <si>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</si>
  <si>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</si>
  <si>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</si>
  <si>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</si>
  <si>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</si>
  <si>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</si>
  <si>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</si>
  <si>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</si>
  <si>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</si>
  <si>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</si>
  <si>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</si>
  <si>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</si>
  <si>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</si>
  <si>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</si>
  <si>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</si>
  <si>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</si>
  <si>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</si>
  <si>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</si>
  <si>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</si>
  <si>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</si>
  <si>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</si>
  <si>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</si>
  <si>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</si>
  <si>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</si>
  <si>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</si>
  <si>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</si>
  <si>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</si>
  <si>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</si>
  <si>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</si>
  <si>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</si>
  <si>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</si>
  <si>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</si>
  <si>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</si>
  <si>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</si>
  <si>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</si>
  <si>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</si>
  <si>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</si>
  <si>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</si>
  <si>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</si>
  <si>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</si>
  <si>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</si>
  <si>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</si>
  <si>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</si>
  <si>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</si>
  <si>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</si>
  <si>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</si>
  <si>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</si>
  <si>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</si>
  <si>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</si>
  <si>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</si>
  <si>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</si>
  <si>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</si>
  <si>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</si>
  <si>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</si>
  <si>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</si>
  <si>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</si>
  <si>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</si>
  <si>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</si>
  <si>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</si>
  <si>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</si>
  <si>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</si>
  <si>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</si>
  <si>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</si>
  <si>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</si>
  <si>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</si>
  <si>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</si>
  <si>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</si>
  <si>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</si>
  <si>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</si>
  <si>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</si>
  <si>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</si>
  <si>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</si>
  <si>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</si>
  <si>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</si>
  <si>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</si>
  <si>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</si>
  <si>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</si>
  <si>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</si>
  <si>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</si>
  <si>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</si>
  <si>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</si>
  <si>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</si>
  <si>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</si>
  <si>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</si>
  <si>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</si>
  <si>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</si>
  <si>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</si>
  <si>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</si>
  <si>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</si>
  <si>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</si>
  <si>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</si>
  <si>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</si>
  <si>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</si>
  <si>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</si>
  <si>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</si>
  <si>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</si>
  <si>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</si>
  <si>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</si>
  <si>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</si>
  <si>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</si>
  <si>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</si>
  <si>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</si>
  <si>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</si>
  <si>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</si>
  <si>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</si>
  <si>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</si>
  <si>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</si>
  <si>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</si>
  <si>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</si>
  <si>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</si>
  <si>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</si>
  <si>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</si>
  <si>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</si>
  <si>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</si>
  <si>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</si>
  <si>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</si>
  <si>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</si>
  <si>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</si>
  <si>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</si>
  <si>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</si>
  <si>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</si>
  <si>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</si>
  <si>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</si>
  <si>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</si>
  <si>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</si>
  <si>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</si>
  <si>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</si>
  <si>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</si>
  <si>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</si>
  <si>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</si>
  <si>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</si>
  <si>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</si>
  <si>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</si>
  <si>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</si>
  <si>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</si>
  <si>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</si>
  <si>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</si>
  <si>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</si>
  <si>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</si>
  <si>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</si>
  <si>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</si>
  <si>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</si>
  <si>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</si>
  <si>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</si>
  <si>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</si>
  <si>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</si>
  <si>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</si>
  <si>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</si>
  <si>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</si>
  <si>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</si>
  <si>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</si>
  <si>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</si>
  <si>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</si>
  <si>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</si>
  <si>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</si>
  <si>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</si>
  <si>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</si>
  <si>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</si>
  <si>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</si>
  <si>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</si>
  <si>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</si>
  <si>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</si>
  <si>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</si>
  <si>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</si>
  <si>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</si>
  <si>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</si>
  <si>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</si>
  <si>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</si>
  <si>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</si>
  <si>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</si>
  <si>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</si>
  <si>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</si>
  <si>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</si>
  <si>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</si>
  <si>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</si>
  <si>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</si>
  <si>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</si>
  <si>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</si>
  <si>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</si>
  <si>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</si>
  <si>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</si>
  <si>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</si>
  <si>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</si>
  <si>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</si>
  <si>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</si>
  <si>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</si>
  <si>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</si>
  <si>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</si>
  <si>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</si>
  <si>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</si>
  <si>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</si>
  <si>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</si>
  <si>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</si>
  <si>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</si>
  <si>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</si>
  <si>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</si>
  <si>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</si>
  <si>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</si>
  <si>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</si>
  <si>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</si>
  <si>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</si>
  <si>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</si>
  <si>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</si>
  <si>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</si>
  <si>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</si>
  <si>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</si>
  <si>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</si>
  <si>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</si>
  <si>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</si>
  <si>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</si>
  <si>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</si>
  <si>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</si>
  <si>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</si>
  <si>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</si>
  <si>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</si>
  <si>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</si>
  <si>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</si>
  <si>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</si>
  <si>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</si>
  <si>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</si>
  <si>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</si>
  <si>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</si>
  <si>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</si>
  <si>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</si>
  <si>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</si>
  <si>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</si>
  <si>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</si>
  <si>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</si>
  <si>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</si>
  <si>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</si>
  <si>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</si>
  <si>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</si>
  <si>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</si>
  <si>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</si>
  <si>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</si>
  <si>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</si>
  <si>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</si>
  <si>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</si>
  <si>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</si>
  <si>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</si>
  <si>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</si>
  <si>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</si>
  <si>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</si>
  <si>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</si>
  <si>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</si>
  <si>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</si>
  <si>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</si>
  <si>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</si>
  <si>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</si>
  <si>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</si>
  <si>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</si>
  <si>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</si>
  <si>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</si>
  <si>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</si>
  <si>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</si>
  <si>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</si>
  <si>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</si>
  <si>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</si>
  <si>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</si>
  <si>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</si>
  <si>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</si>
  <si>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</si>
  <si>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</si>
  <si>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</si>
  <si>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</si>
  <si>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</si>
  <si>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</si>
  <si>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</si>
  <si>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</si>
  <si>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</si>
  <si>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</si>
  <si>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</si>
  <si>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</si>
  <si>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</si>
  <si>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</si>
  <si>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</si>
  <si>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</si>
  <si>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</si>
  <si>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</si>
  <si>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</si>
  <si>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</si>
  <si>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</si>
  <si>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</si>
  <si>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</si>
  <si>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</si>
  <si>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</si>
  <si>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</si>
  <si>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</si>
  <si>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</si>
  <si>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</si>
  <si>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</si>
  <si>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</si>
  <si>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</si>
  <si>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</si>
  <si>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</si>
  <si>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</si>
  <si>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</si>
  <si>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</si>
  <si>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</si>
  <si>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</si>
  <si>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</si>
  <si>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</si>
  <si>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</si>
  <si>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</si>
  <si>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</si>
  <si>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</si>
  <si>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</si>
  <si>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</si>
  <si>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</si>
  <si>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</si>
  <si>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</si>
  <si>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</si>
  <si>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</si>
  <si>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</si>
  <si>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</si>
  <si>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</si>
  <si>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</si>
  <si>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</si>
  <si>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</si>
  <si>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</si>
  <si>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</si>
  <si>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</si>
  <si>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</si>
  <si>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</si>
  <si>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</si>
  <si>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</si>
  <si>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</si>
  <si>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</si>
  <si>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</si>
  <si>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</si>
  <si>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</si>
  <si>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</si>
  <si>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</si>
  <si>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</si>
  <si>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</si>
  <si>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</si>
  <si>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</si>
  <si>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</si>
  <si>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</si>
  <si>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</si>
  <si>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</si>
  <si>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</si>
  <si>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</si>
  <si>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</si>
  <si>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</si>
  <si>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</si>
  <si>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</si>
  <si>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</si>
  <si>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</si>
  <si>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</si>
  <si>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</si>
  <si>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</si>
  <si>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</si>
  <si>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</si>
  <si>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</si>
  <si>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</si>
  <si>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</si>
  <si>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</si>
  <si>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</si>
  <si>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</si>
  <si>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</si>
  <si>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</si>
  <si>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</si>
  <si>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</si>
  <si>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</si>
  <si>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</si>
  <si>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</si>
  <si>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</si>
  <si>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</si>
  <si>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</si>
  <si>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</si>
  <si>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</si>
  <si>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</si>
  <si>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</si>
  <si>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</si>
  <si>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</si>
  <si>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</si>
  <si>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</si>
  <si>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</si>
  <si>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</si>
  <si>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</si>
  <si>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</si>
  <si>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</si>
  <si>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</si>
  <si>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</si>
  <si>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</si>
  <si>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</si>
  <si>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</si>
  <si>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</si>
  <si>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</si>
  <si>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</si>
  <si>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</si>
  <si>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</si>
  <si>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</si>
  <si>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</si>
  <si>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</si>
  <si>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</si>
  <si>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</si>
  <si>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</si>
  <si>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</si>
  <si>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</si>
  <si>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</si>
  <si>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</si>
  <si>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</si>
  <si>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</si>
  <si>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</si>
  <si>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</si>
  <si>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</si>
  <si>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</si>
  <si>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</si>
  <si>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</si>
  <si>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</si>
  <si>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</si>
  <si>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</si>
  <si>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</si>
  <si>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</si>
  <si>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</si>
  <si>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</si>
  <si>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</si>
  <si>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</si>
  <si>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</si>
  <si>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</si>
  <si>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</si>
  <si>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</si>
  <si>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</si>
  <si>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</si>
  <si>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</si>
  <si>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</si>
  <si>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</si>
  <si>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</si>
  <si>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</si>
  <si>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</si>
  <si>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</si>
  <si>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</si>
  <si>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</si>
  <si>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</si>
  <si>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</si>
  <si>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</si>
  <si>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</si>
  <si>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</si>
  <si>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</si>
  <si>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</si>
  <si>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</si>
  <si>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</si>
  <si>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</si>
  <si>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</si>
  <si>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</si>
  <si>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</si>
  <si>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</si>
  <si>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</si>
  <si>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</si>
  <si>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</si>
  <si>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</si>
  <si>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</si>
  <si>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</si>
  <si>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</si>
  <si>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</si>
  <si>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</si>
  <si>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</si>
  <si>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</si>
  <si>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</si>
  <si>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</si>
  <si>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</si>
  <si>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</si>
  <si>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</si>
  <si>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</si>
  <si>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</si>
  <si>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</si>
  <si>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</si>
  <si>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</si>
  <si>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</si>
  <si>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</si>
  <si>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</si>
  <si>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</si>
  <si>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</si>
  <si>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</si>
  <si>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</si>
  <si>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</si>
  <si>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</si>
  <si>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</si>
  <si>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</si>
  <si>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</si>
  <si>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</si>
  <si>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</si>
  <si>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</si>
  <si>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</si>
  <si>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</si>
  <si>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</si>
  <si>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</si>
  <si>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</si>
  <si>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</si>
  <si>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</si>
  <si>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</si>
  <si>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</si>
  <si>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</si>
  <si>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</si>
  <si>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</si>
  <si>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</si>
  <si>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</si>
  <si>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</si>
  <si>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</si>
  <si>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</si>
  <si>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</si>
  <si>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</si>
  <si>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</si>
  <si>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</si>
  <si>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</si>
  <si>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</si>
  <si>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</si>
  <si>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</si>
  <si>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</si>
  <si>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</si>
  <si>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</si>
  <si>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</si>
  <si>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</si>
  <si>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</si>
  <si>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</si>
  <si>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</si>
  <si>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</si>
  <si>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</si>
  <si>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</si>
  <si>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</si>
  <si>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</si>
  <si>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</si>
  <si>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</si>
  <si>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</si>
  <si>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</si>
  <si>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</si>
  <si>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</si>
  <si>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</si>
  <si>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</si>
  <si>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</si>
  <si>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</si>
  <si>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</si>
  <si>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</si>
  <si>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</si>
  <si>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</si>
  <si>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</si>
  <si>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</si>
  <si>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</si>
  <si>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</si>
  <si>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</si>
  <si>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</si>
  <si>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</si>
  <si>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</si>
  <si>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</si>
  <si>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</si>
  <si>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</si>
  <si>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</si>
  <si>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</si>
  <si>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</si>
  <si>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</si>
  <si>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</si>
  <si>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</si>
  <si>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</si>
  <si>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</si>
  <si>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</si>
  <si>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</si>
  <si>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</si>
  <si>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</si>
  <si>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</si>
  <si>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</si>
  <si>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</si>
  <si>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</si>
  <si>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</si>
  <si>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</si>
  <si>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</si>
  <si>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</si>
  <si>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</si>
  <si>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</si>
  <si>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</si>
  <si>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</si>
  <si>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</si>
  <si>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</si>
  <si>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</si>
  <si>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</si>
  <si>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</si>
  <si>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</si>
  <si>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</si>
  <si>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</si>
  <si>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</si>
  <si>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</si>
  <si>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</si>
  <si>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</si>
  <si>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</si>
  <si>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</si>
  <si>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</si>
  <si>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</si>
  <si>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</si>
  <si>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</si>
  <si>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</si>
  <si>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</si>
  <si>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</si>
  <si>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</si>
  <si>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</si>
  <si>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</si>
  <si>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</si>
  <si>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</si>
  <si>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</si>
  <si>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</si>
  <si>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</si>
  <si>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</si>
  <si>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</si>
  <si>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</si>
  <si>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</si>
  <si>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</si>
  <si>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</si>
  <si>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</si>
  <si>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</si>
  <si>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</si>
  <si>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</si>
  <si>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</si>
  <si>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</si>
  <si>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</si>
  <si>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</si>
  <si>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</si>
  <si>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</si>
  <si>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</si>
  <si>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</si>
  <si>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</si>
  <si>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</si>
  <si>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</si>
  <si>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</si>
  <si>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</si>
  <si>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</si>
  <si>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</si>
  <si>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</si>
  <si>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</si>
  <si>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</si>
  <si>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</si>
  <si>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</si>
  <si>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</si>
  <si>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</si>
  <si>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</si>
  <si>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</si>
  <si>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</si>
  <si>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</si>
  <si>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</si>
  <si>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</si>
  <si>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</si>
  <si>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</si>
  <si>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</si>
  <si>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</si>
  <si>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</si>
  <si>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</si>
  <si>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</si>
  <si>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</si>
  <si>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</si>
  <si>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</si>
  <si>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</si>
  <si>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</si>
  <si>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</si>
  <si>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</si>
  <si>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</si>
  <si>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</si>
  <si>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</si>
  <si>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</si>
  <si>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</si>
  <si>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</si>
  <si>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</si>
  <si>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</si>
  <si>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</si>
  <si>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</si>
  <si>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</si>
  <si>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</si>
  <si>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</si>
  <si>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</si>
  <si>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</si>
  <si>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</si>
  <si>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</si>
  <si>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</si>
  <si>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</si>
  <si>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</si>
  <si>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</si>
  <si>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</si>
  <si>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</si>
  <si>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</si>
  <si>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</si>
  <si>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</si>
  <si>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</si>
  <si>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</si>
  <si>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</si>
  <si>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</si>
  <si>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</si>
  <si>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</si>
  <si>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</si>
  <si>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</si>
  <si>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</si>
  <si>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</si>
  <si>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</si>
  <si>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</si>
  <si>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</si>
  <si>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</si>
  <si>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</si>
  <si>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</si>
  <si>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</si>
  <si>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</si>
  <si>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</si>
  <si>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</si>
  <si>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</si>
  <si>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</si>
  <si>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</si>
  <si>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</si>
  <si>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</si>
  <si>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</si>
  <si>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</si>
  <si>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</si>
  <si>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</si>
  <si>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</si>
  <si>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</si>
  <si>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</si>
  <si>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</si>
  <si>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</si>
  <si>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</si>
  <si>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</si>
  <si>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</si>
  <si>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</si>
  <si>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</si>
  <si>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</si>
  <si>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</si>
  <si>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</si>
  <si>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</si>
  <si>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</si>
  <si>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</si>
  <si>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</si>
  <si>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</si>
  <si>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</si>
  <si>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</si>
  <si>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</si>
  <si>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</si>
  <si>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</si>
  <si>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</si>
  <si>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</si>
  <si>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</si>
  <si>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</si>
  <si>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</si>
  <si>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</si>
  <si>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</si>
  <si>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</si>
  <si>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</si>
  <si>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</si>
  <si>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</si>
  <si>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</si>
  <si>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</si>
  <si>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</si>
  <si>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</si>
  <si>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</si>
  <si>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</si>
  <si>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</si>
  <si>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</si>
  <si>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</si>
  <si>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</si>
  <si>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</si>
  <si>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</si>
  <si>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</si>
  <si>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</si>
  <si>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</si>
  <si>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</si>
  <si>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</si>
  <si>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</si>
  <si>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</si>
  <si>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</si>
  <si>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</si>
  <si>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</si>
  <si>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</si>
  <si>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</si>
  <si>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</si>
  <si>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</si>
  <si>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</si>
  <si>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</si>
  <si>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</si>
  <si>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</si>
  <si>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</si>
  <si>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</si>
  <si>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</si>
  <si>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</si>
  <si>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</si>
  <si>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</si>
  <si>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</si>
  <si>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</si>
  <si>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</si>
  <si>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</si>
  <si>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</si>
  <si>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</si>
  <si>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</si>
  <si>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</si>
  <si>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</si>
  <si>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</si>
  <si>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</si>
  <si>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</si>
  <si>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</si>
  <si>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</si>
  <si>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</si>
  <si>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</si>
  <si>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</si>
  <si>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</si>
  <si>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</si>
  <si>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</si>
  <si>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</si>
  <si>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</si>
  <si>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</si>
  <si>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</si>
  <si>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</si>
  <si>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</si>
  <si>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</si>
  <si>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</si>
  <si>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</si>
  <si>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</si>
  <si>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</si>
  <si>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</si>
  <si>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</si>
  <si>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</si>
  <si>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</si>
  <si>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</si>
  <si>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</si>
  <si>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</si>
  <si>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</si>
  <si>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</si>
  <si>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</si>
  <si>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</si>
  <si>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</si>
  <si>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</si>
  <si>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</si>
  <si>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</si>
  <si>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</si>
  <si>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</si>
  <si>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</si>
  <si>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</si>
  <si>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</si>
  <si>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</si>
  <si>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</si>
  <si>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</si>
  <si>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</si>
  <si>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</si>
  <si>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</si>
  <si>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</si>
  <si>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</si>
  <si>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</si>
  <si>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</si>
  <si>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</si>
  <si>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</si>
  <si>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</si>
  <si>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</si>
  <si>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</si>
  <si>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</si>
  <si>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</si>
  <si>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</si>
  <si>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</si>
  <si>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</si>
  <si>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</si>
  <si>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</si>
  <si>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</si>
  <si>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</si>
  <si>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</si>
  <si>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</si>
  <si>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</si>
  <si>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</si>
  <si>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</si>
  <si>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</si>
  <si>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</si>
  <si>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</si>
  <si>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</si>
  <si>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</si>
  <si>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</si>
  <si>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</si>
  <si>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</si>
  <si>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</si>
  <si>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</si>
  <si>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</si>
  <si>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</si>
  <si>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</si>
  <si>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</si>
  <si>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</si>
  <si>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</si>
  <si>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</si>
  <si>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</si>
  <si>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</si>
  <si>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</si>
  <si>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</si>
  <si>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</si>
  <si>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</si>
  <si>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</si>
  <si>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</si>
  <si>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</si>
  <si>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</si>
  <si>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</si>
  <si>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</si>
  <si>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</si>
  <si>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</si>
  <si>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</si>
  <si>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</si>
  <si>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</si>
  <si>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</si>
  <si>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</si>
  <si>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</si>
  <si>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</si>
  <si>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</si>
  <si>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</si>
  <si>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</si>
  <si>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</si>
  <si>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</si>
  <si>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</si>
  <si>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</si>
  <si>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</si>
  <si>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</si>
  <si>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</si>
  <si>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</si>
  <si>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</si>
  <si>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</si>
  <si>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</si>
  <si>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</si>
  <si>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</si>
  <si>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</si>
  <si>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</si>
  <si>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</si>
  <si>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</si>
  <si>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</si>
  <si>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</si>
  <si>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</si>
  <si>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</si>
  <si>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</si>
  <si>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</si>
  <si>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</si>
  <si>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</si>
  <si>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</si>
  <si>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</si>
  <si>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</si>
  <si>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</si>
  <si>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</si>
  <si>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</si>
  <si>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</si>
  <si>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</si>
  <si>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</si>
  <si>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</si>
  <si>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</si>
  <si>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</si>
  <si>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</si>
  <si>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</si>
  <si>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</si>
  <si>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</si>
  <si>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</si>
  <si>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</si>
  <si>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</si>
  <si>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</si>
  <si>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</si>
  <si>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</si>
  <si>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</si>
  <si>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</si>
  <si>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</si>
  <si>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</si>
  <si>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</si>
  <si>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</si>
  <si>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</si>
  <si>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</si>
  <si>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</si>
  <si>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</si>
  <si>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</si>
  <si>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</si>
  <si>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</si>
  <si>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</si>
  <si>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</si>
  <si>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</si>
  <si>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</si>
  <si>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</si>
  <si>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</si>
  <si>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</si>
  <si>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</si>
  <si>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</si>
  <si>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</si>
  <si>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</si>
  <si>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</si>
  <si>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</si>
  <si>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</si>
  <si>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</si>
  <si>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</si>
  <si>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</si>
  <si>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</si>
  <si>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</si>
  <si>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</si>
  <si>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</si>
  <si>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</si>
  <si>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</si>
  <si>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</si>
  <si>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</si>
  <si>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</si>
  <si>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</si>
  <si>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</si>
  <si>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</si>
  <si>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</si>
  <si>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</si>
  <si>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</si>
  <si>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</si>
  <si>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</si>
  <si>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</si>
  <si>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</si>
  <si>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</si>
  <si>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</si>
  <si>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</si>
  <si>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</si>
  <si>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</si>
  <si>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</si>
  <si>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</si>
  <si>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</si>
  <si>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</si>
  <si>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</si>
  <si>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</si>
  <si>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</si>
  <si>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</si>
  <si>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</si>
  <si>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</si>
  <si>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</si>
  <si>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</si>
  <si>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</si>
  <si>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</si>
  <si>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</si>
  <si>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</si>
  <si>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</si>
  <si>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</si>
  <si>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</si>
  <si>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</si>
  <si>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</si>
  <si>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</si>
  <si>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</si>
  <si>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</si>
  <si>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</si>
  <si>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</si>
  <si>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</si>
  <si>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</si>
  <si>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</si>
  <si>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</si>
  <si>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</si>
  <si>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</si>
  <si>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</si>
  <si>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</si>
  <si>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</si>
  <si>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</si>
  <si>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</si>
  <si>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</si>
  <si>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</si>
  <si>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</si>
  <si>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</si>
  <si>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</si>
  <si>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</si>
  <si>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</si>
  <si>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</si>
  <si>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</si>
  <si>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</si>
  <si>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</si>
  <si>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</si>
  <si>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</si>
  <si>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</si>
  <si>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</si>
  <si>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</si>
  <si>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</si>
  <si>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</si>
  <si>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</si>
  <si>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</si>
  <si>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</si>
  <si>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</si>
  <si>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</si>
  <si>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</si>
  <si>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</si>
  <si>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</si>
  <si>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</si>
  <si>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</si>
  <si>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</si>
  <si>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</si>
  <si>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</si>
  <si>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</si>
  <si>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</si>
  <si>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</si>
  <si>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</si>
  <si>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</si>
  <si>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</si>
  <si>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</si>
  <si>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</si>
  <si>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</si>
  <si>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</si>
  <si>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</si>
  <si>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</si>
  <si>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</si>
  <si>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</si>
  <si>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</si>
  <si>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</si>
  <si>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</si>
  <si>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</si>
  <si>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</si>
  <si>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</si>
  <si>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</si>
  <si>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</si>
  <si>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</si>
  <si>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</si>
  <si>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</si>
  <si>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</si>
  <si>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</si>
  <si>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</si>
  <si>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</si>
  <si>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</si>
  <si>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</si>
  <si>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</si>
  <si>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</si>
  <si>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</si>
  <si>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</si>
  <si>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</si>
  <si>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</si>
  <si>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</si>
  <si>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</si>
  <si>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</si>
  <si>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</si>
  <si>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</si>
  <si>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</si>
  <si>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</si>
  <si>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</si>
  <si>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</si>
  <si>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</si>
  <si>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</si>
  <si>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</si>
  <si>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</si>
  <si>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</si>
  <si>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</si>
  <si>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</si>
  <si>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</si>
  <si>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</si>
  <si>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</si>
  <si>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</si>
  <si>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</si>
  <si>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</si>
  <si>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</si>
  <si>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</si>
  <si>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</si>
  <si>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</si>
  <si>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</si>
  <si>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</si>
  <si>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</si>
  <si>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</si>
  <si>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</si>
  <si>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</si>
  <si>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</si>
  <si>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</si>
  <si>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</si>
  <si>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</si>
  <si>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</si>
  <si>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</si>
  <si>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</si>
  <si>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</si>
  <si>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</si>
  <si>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</si>
  <si>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</si>
  <si>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</si>
  <si>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</si>
  <si>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</si>
  <si>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</si>
  <si>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</si>
  <si>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</si>
  <si>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</si>
  <si>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</si>
  <si>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</si>
  <si>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</si>
  <si>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</si>
  <si>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</si>
  <si>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</si>
  <si>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</si>
  <si>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</si>
  <si>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</si>
  <si>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</si>
  <si>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</si>
  <si>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</si>
  <si>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</si>
  <si>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</si>
  <si>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</si>
  <si>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</si>
  <si>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</si>
  <si>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</si>
  <si>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</si>
  <si>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</si>
  <si>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</si>
  <si>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</si>
  <si>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</si>
  <si>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</si>
  <si>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</si>
  <si>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</si>
  <si>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</si>
  <si>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</si>
  <si>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</si>
  <si>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</si>
  <si>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</si>
  <si>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</si>
  <si>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</si>
  <si>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</si>
  <si>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</si>
  <si>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</si>
  <si>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</si>
  <si>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</si>
  <si>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</si>
  <si>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</si>
  <si>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</si>
  <si>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</si>
  <si>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</si>
  <si>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</si>
  <si>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</si>
  <si>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</si>
  <si>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</si>
  <si>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</si>
  <si>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</si>
  <si>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</si>
  <si>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</si>
  <si>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</si>
  <si>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</si>
  <si>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</si>
  <si>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</si>
  <si>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</si>
  <si>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</si>
  <si>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</si>
  <si>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</si>
  <si>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</si>
  <si>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</si>
  <si>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</si>
  <si>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</si>
  <si>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</si>
  <si>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</si>
  <si>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</si>
  <si>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</si>
  <si>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</si>
  <si>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</si>
  <si>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</si>
  <si>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</si>
  <si>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</si>
  <si>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</si>
  <si>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</si>
  <si>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</si>
  <si>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</si>
  <si>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</si>
  <si>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</si>
  <si>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</si>
  <si>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</si>
  <si>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</si>
  <si>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</si>
  <si>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</si>
  <si>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</si>
  <si>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</si>
  <si>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</si>
  <si>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</si>
  <si>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</si>
  <si>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</si>
  <si>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</si>
  <si>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</si>
  <si>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</si>
  <si>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</si>
  <si>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</si>
  <si>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</si>
  <si>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</si>
  <si>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</si>
  <si>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</si>
  <si>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</si>
  <si>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</si>
  <si>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</si>
  <si>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</si>
  <si>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</si>
  <si>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</si>
  <si>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</si>
  <si>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</si>
  <si>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</si>
  <si>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</si>
  <si>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</si>
  <si>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</si>
  <si>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</si>
  <si>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</si>
  <si>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</si>
  <si>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</si>
  <si>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</si>
  <si>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</si>
  <si>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</si>
  <si>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</si>
  <si>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</si>
  <si>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</si>
  <si>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</si>
  <si>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</si>
  <si>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</si>
  <si>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</si>
  <si>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</si>
  <si>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</si>
  <si>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</si>
  <si>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</si>
  <si>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</si>
  <si>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</si>
  <si>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</si>
  <si>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</si>
  <si>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</si>
  <si>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</si>
  <si>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</si>
  <si>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</si>
  <si>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</si>
  <si>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</si>
  <si>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</si>
  <si>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</si>
  <si>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</si>
  <si>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</si>
  <si>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</si>
  <si>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</si>
  <si>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</si>
  <si>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</si>
  <si>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</si>
  <si>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</si>
  <si>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</si>
  <si>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</si>
  <si>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</si>
  <si>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</si>
  <si>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</si>
  <si>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</si>
  <si>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</si>
  <si>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</si>
  <si>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</si>
  <si>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</si>
  <si>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</si>
  <si>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</si>
  <si>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</si>
  <si>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</si>
  <si>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</si>
  <si>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</si>
  <si>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</si>
  <si>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</si>
  <si>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</si>
  <si>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</si>
  <si>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</si>
  <si>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</si>
  <si>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</si>
  <si>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</si>
  <si>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</si>
  <si>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</si>
  <si>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</si>
  <si>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</si>
  <si>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</si>
  <si>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</si>
  <si>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</si>
  <si>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</si>
  <si>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</si>
  <si>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</si>
  <si>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</si>
  <si>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</si>
  <si>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</si>
  <si>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</si>
  <si>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</si>
  <si>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</si>
  <si>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</si>
  <si>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</si>
  <si>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</si>
  <si>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</si>
  <si>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</si>
  <si>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</si>
  <si>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</si>
  <si>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</si>
  <si>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</si>
  <si>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</si>
  <si>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</si>
  <si>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</si>
  <si>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</si>
  <si>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</si>
  <si>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</si>
  <si>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</si>
  <si>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</si>
  <si>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</si>
  <si>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</si>
  <si>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</si>
  <si>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</si>
  <si>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</si>
  <si>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</si>
  <si>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</si>
  <si>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</si>
  <si>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</si>
  <si>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</si>
  <si>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</si>
  <si>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</si>
  <si>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</si>
  <si>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</si>
  <si>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</si>
  <si>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</si>
  <si>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</si>
  <si>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</si>
  <si>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</si>
  <si>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</si>
  <si>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</si>
  <si>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</si>
  <si>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</si>
  <si>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</si>
  <si>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</si>
  <si>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</si>
  <si>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</si>
  <si>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</si>
  <si>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</si>
  <si>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</si>
  <si>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</si>
  <si>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</si>
  <si>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</si>
  <si>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</si>
  <si>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</si>
  <si>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</si>
  <si>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</si>
  <si>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</si>
  <si>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</si>
  <si>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</si>
  <si>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</si>
  <si>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</si>
  <si>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</si>
  <si>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</si>
  <si>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</si>
  <si>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</si>
  <si>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</si>
  <si>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</si>
  <si>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</si>
  <si>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</si>
  <si>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</si>
  <si>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</si>
  <si>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</si>
  <si>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</si>
  <si>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</si>
  <si>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</si>
  <si>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</si>
  <si>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</si>
  <si>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</si>
  <si>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</si>
  <si>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</si>
  <si>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</si>
  <si>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</si>
  <si>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</si>
  <si>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</si>
  <si>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</si>
  <si>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</si>
  <si>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</si>
  <si>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</si>
  <si>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</si>
  <si>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</si>
  <si>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</si>
  <si>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</si>
  <si>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</si>
  <si>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</si>
  <si>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</si>
  <si>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</si>
  <si>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</si>
  <si>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</si>
  <si>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</si>
  <si>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</si>
  <si>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</si>
  <si>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</si>
  <si>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</si>
  <si>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</si>
  <si>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</si>
  <si>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</si>
  <si>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</si>
  <si>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</si>
  <si>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</si>
  <si>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</si>
  <si>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</si>
  <si>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</si>
  <si>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</si>
  <si>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</si>
  <si>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</si>
  <si>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</si>
  <si>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</si>
  <si>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</si>
  <si>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</si>
  <si>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</si>
  <si>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</si>
  <si>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</si>
  <si>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</si>
  <si>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</si>
  <si>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</si>
  <si>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</si>
  <si>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</si>
  <si>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</si>
  <si>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</si>
  <si>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</si>
  <si>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</si>
  <si>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</si>
  <si>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</si>
  <si>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</si>
  <si>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</si>
  <si>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</si>
  <si>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</si>
  <si>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</si>
  <si>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</si>
  <si>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</si>
  <si>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</si>
  <si>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</si>
  <si>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</si>
  <si>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</si>
  <si>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</si>
  <si>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</si>
  <si>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</si>
  <si>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</si>
  <si>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</si>
  <si>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</si>
  <si>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</si>
  <si>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</si>
  <si>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</si>
  <si>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</si>
  <si>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</si>
  <si>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</si>
  <si>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</si>
  <si>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</si>
  <si>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</si>
  <si>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</si>
  <si>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</si>
  <si>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</si>
  <si>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</si>
  <si>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</si>
  <si>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</si>
  <si>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</si>
  <si>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</si>
  <si>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</si>
  <si>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</si>
  <si>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</si>
  <si>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</si>
  <si>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</si>
  <si>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</si>
  <si>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</si>
  <si>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</si>
  <si>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</si>
  <si>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</si>
  <si>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</si>
  <si>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</si>
  <si>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</si>
  <si>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</si>
  <si>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</si>
  <si>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</si>
  <si>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</si>
  <si>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</si>
  <si>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</si>
  <si>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</si>
  <si>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</si>
  <si>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</si>
  <si>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</si>
  <si>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</si>
  <si>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</si>
  <si>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</si>
  <si>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</si>
  <si>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</si>
  <si>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</si>
  <si>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</si>
  <si>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</si>
  <si>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</si>
  <si>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</si>
  <si>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</si>
  <si>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</si>
  <si>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</si>
  <si>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</si>
  <si>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</si>
  <si>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</si>
  <si>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</si>
  <si>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</si>
  <si>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</si>
  <si>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</si>
  <si>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</si>
  <si>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</si>
  <si>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</si>
  <si>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</si>
  <si>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</si>
  <si>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</si>
  <si>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</si>
  <si>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</si>
  <si>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</si>
  <si>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</si>
  <si>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</si>
  <si>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</si>
  <si>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</si>
  <si>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</si>
  <si>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</si>
  <si>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</si>
  <si>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</si>
  <si>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</si>
  <si>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</si>
  <si>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</si>
  <si>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</si>
  <si>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</si>
  <si>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</si>
  <si>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</si>
  <si>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</si>
  <si>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</si>
  <si>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</si>
  <si>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</si>
  <si>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</si>
  <si>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</si>
  <si>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</si>
  <si>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</si>
  <si>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</si>
  <si>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</si>
  <si>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</si>
  <si>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</si>
  <si>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</si>
  <si>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</si>
  <si>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</si>
  <si>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</si>
  <si>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</si>
  <si>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</si>
  <si>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</si>
  <si>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</si>
  <si>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</si>
  <si>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</si>
  <si>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</si>
  <si>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</si>
  <si>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</si>
  <si>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</si>
  <si>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</si>
  <si>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</si>
  <si>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</si>
  <si>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</si>
  <si>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</si>
  <si>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</si>
  <si>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</si>
  <si>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</si>
  <si>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</si>
  <si>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</si>
  <si>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</si>
  <si>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</si>
  <si>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</si>
  <si>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</si>
  <si>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</si>
  <si>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</si>
  <si>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</si>
  <si>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</si>
  <si>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</si>
  <si>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</si>
  <si>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</si>
  <si>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</si>
  <si>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</si>
  <si>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</si>
  <si>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</si>
  <si>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</si>
  <si>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</si>
  <si>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</si>
  <si>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</si>
  <si>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</si>
  <si>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</si>
  <si>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</si>
  <si>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</si>
  <si>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</si>
  <si>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</si>
  <si>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</si>
  <si>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</si>
  <si>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</si>
  <si>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</si>
  <si>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</si>
  <si>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</si>
  <si>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</si>
  <si>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</si>
  <si>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</si>
  <si>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</si>
  <si>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</si>
  <si>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</si>
  <si>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</si>
  <si>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</si>
  <si>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</si>
  <si>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</si>
  <si>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</si>
  <si>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</si>
  <si>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</si>
  <si>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</si>
  <si>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</si>
  <si>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</si>
  <si>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</si>
  <si>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</si>
  <si>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</si>
  <si>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</si>
  <si>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</si>
  <si>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</si>
  <si>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</si>
  <si>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</si>
  <si>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</si>
  <si>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</si>
  <si>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</si>
  <si>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</si>
  <si>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</si>
  <si>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</si>
  <si>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</si>
  <si>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</si>
  <si>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</si>
  <si>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</si>
  <si>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</si>
  <si>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</si>
  <si>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</si>
  <si>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</si>
  <si>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</si>
  <si>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</si>
  <si>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</si>
  <si>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</si>
  <si>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</si>
  <si>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</si>
  <si>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</si>
  <si>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</si>
  <si>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</si>
  <si>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</si>
  <si>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</si>
  <si>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</si>
  <si>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</si>
  <si>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</si>
  <si>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</si>
  <si>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</si>
  <si>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</si>
  <si>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</si>
  <si>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</si>
  <si>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</si>
  <si>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</si>
  <si>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</si>
  <si>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</si>
  <si>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</si>
  <si>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</si>
  <si>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</si>
  <si>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</si>
  <si>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</si>
  <si>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</si>
  <si>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</si>
  <si>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</si>
  <si>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</si>
  <si>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</si>
  <si>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</si>
  <si>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</si>
  <si>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</si>
  <si>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</si>
  <si>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</si>
  <si>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</si>
  <si>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</si>
  <si>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</si>
  <si>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</si>
  <si>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</si>
  <si>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</si>
  <si>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</si>
  <si>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</si>
  <si>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</si>
  <si>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</si>
  <si>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</si>
  <si>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</si>
  <si>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</si>
  <si>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</si>
  <si>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</si>
  <si>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</si>
  <si>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</si>
  <si>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</si>
  <si>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</si>
  <si>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</si>
  <si>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</si>
  <si>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</si>
  <si>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</si>
  <si>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</si>
  <si>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</si>
  <si>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</si>
  <si>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</si>
  <si>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</si>
  <si>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</si>
  <si>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</si>
  <si>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</si>
  <si>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</si>
  <si>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</si>
  <si>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</si>
  <si>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</si>
  <si>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</si>
  <si>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</si>
  <si>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</si>
  <si>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</si>
  <si>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</si>
  <si>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</si>
  <si>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</si>
  <si>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</si>
  <si>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</si>
  <si>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</si>
  <si>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</si>
  <si>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</si>
  <si>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</si>
  <si>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</si>
  <si>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</si>
  <si>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</si>
  <si>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</si>
  <si>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</si>
  <si>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</si>
  <si>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</si>
  <si>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</si>
  <si>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</si>
  <si>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</si>
  <si>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</si>
  <si>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</si>
  <si>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</si>
  <si>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</si>
  <si>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</si>
  <si>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</si>
  <si>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</si>
  <si>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</si>
  <si>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</si>
  <si>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</si>
  <si>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</si>
  <si>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</si>
  <si>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</si>
  <si>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</si>
  <si>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</si>
  <si>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</si>
  <si>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</si>
  <si>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</si>
  <si>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</si>
  <si>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</si>
  <si>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</si>
  <si>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</si>
  <si>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</si>
  <si>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</si>
  <si>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</si>
  <si>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</si>
  <si>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</si>
  <si>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</si>
  <si>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</si>
  <si>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</si>
  <si>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</si>
  <si>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</si>
  <si>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</si>
  <si>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</si>
  <si>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</si>
  <si>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</si>
  <si>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</si>
  <si>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</si>
  <si>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</si>
  <si>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</si>
  <si>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</si>
  <si>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</si>
  <si>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</si>
  <si>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</si>
  <si>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</si>
  <si>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</si>
  <si>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</si>
  <si>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</si>
  <si>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</si>
  <si>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</si>
  <si>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</si>
  <si>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</si>
  <si>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</si>
  <si>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</si>
  <si>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</si>
  <si>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</si>
  <si>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</si>
  <si>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</si>
  <si>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</si>
  <si>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</si>
  <si>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</si>
  <si>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</si>
  <si>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</si>
  <si>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</si>
  <si>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</si>
  <si>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</si>
  <si>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</si>
  <si>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</si>
  <si>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</si>
  <si>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</si>
  <si>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</si>
  <si>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</si>
  <si>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</si>
  <si>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</si>
  <si>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</si>
  <si>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</si>
  <si>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</si>
  <si>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</si>
  <si>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</si>
  <si>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</si>
  <si>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</si>
  <si>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</si>
  <si>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</si>
  <si>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</si>
  <si>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</si>
  <si>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</si>
  <si>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</si>
  <si>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</si>
  <si>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</si>
  <si>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</si>
  <si>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</si>
  <si>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</si>
  <si>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</si>
  <si>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</si>
  <si>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</si>
  <si>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</si>
  <si>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</si>
  <si>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</si>
  <si>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</si>
  <si>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</si>
  <si>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</si>
  <si>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</si>
  <si>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</si>
  <si>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</si>
  <si>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</si>
  <si>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</si>
  <si>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</si>
  <si>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</si>
  <si>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</si>
  <si>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</si>
  <si>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</si>
  <si>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</si>
  <si>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</si>
  <si>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</si>
  <si>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</si>
  <si>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</si>
  <si>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</si>
  <si>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</si>
  <si>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</si>
  <si>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</si>
  <si>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</si>
  <si>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</si>
  <si>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</si>
  <si>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</si>
  <si>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</si>
  <si>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</si>
  <si>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</si>
  <si>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</si>
  <si>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</si>
  <si>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</si>
  <si>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</si>
  <si>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</si>
  <si>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</si>
  <si>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</si>
  <si>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</si>
  <si>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</si>
  <si>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</si>
  <si>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</si>
  <si>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</si>
  <si>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</si>
  <si>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</si>
  <si>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</si>
  <si>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</si>
  <si>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</si>
  <si>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</si>
  <si>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</si>
  <si>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</si>
  <si>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</si>
  <si>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</si>
  <si>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</si>
  <si>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</si>
  <si>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</si>
  <si>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</si>
  <si>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</si>
  <si>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</si>
  <si>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</si>
  <si>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</si>
  <si>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</si>
  <si>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</si>
  <si>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</si>
  <si>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</si>
  <si>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</si>
  <si>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</si>
  <si>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</si>
  <si>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</si>
  <si>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</si>
  <si>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</si>
  <si>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</si>
  <si>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</si>
  <si>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</si>
  <si>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</si>
  <si>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</si>
  <si>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</si>
  <si>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</si>
  <si>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</si>
  <si>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</si>
  <si>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</si>
  <si>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</si>
  <si>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</si>
  <si>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</si>
  <si>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</si>
  <si>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</si>
  <si>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</si>
  <si>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</si>
  <si>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</si>
  <si>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</si>
  <si>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</si>
  <si>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</si>
  <si>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</si>
  <si>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</si>
  <si>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</si>
  <si>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</si>
  <si>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</si>
  <si>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</si>
  <si>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</si>
  <si>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</si>
  <si>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</si>
  <si>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</si>
  <si>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</si>
  <si>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</si>
  <si>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</si>
  <si>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</si>
  <si>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</si>
  <si>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</si>
  <si>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</si>
  <si>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</si>
  <si>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</si>
  <si>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</si>
  <si>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</si>
  <si>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</si>
  <si>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</si>
  <si>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</si>
  <si>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</si>
  <si>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</si>
  <si>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</si>
  <si>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</si>
  <si>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</si>
  <si>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</si>
  <si>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</si>
  <si>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</si>
  <si>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</si>
  <si>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</si>
  <si>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</si>
  <si>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</si>
  <si>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</si>
  <si>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</si>
  <si>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</si>
  <si>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</si>
  <si>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</si>
  <si>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</si>
  <si>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</si>
  <si>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</si>
  <si>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</si>
  <si>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</si>
  <si>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</si>
  <si>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</si>
  <si>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</si>
  <si>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</si>
  <si>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</si>
  <si>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</si>
  <si>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</si>
  <si>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</si>
  <si>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</si>
  <si>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</si>
  <si>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</si>
  <si>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</si>
  <si>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</si>
  <si>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</si>
  <si>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</si>
  <si>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</si>
  <si>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</si>
  <si>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</si>
  <si>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</si>
  <si>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</si>
  <si>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</si>
  <si>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</si>
  <si>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</si>
  <si>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</si>
  <si>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</si>
  <si>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</si>
  <si>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</si>
  <si>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</si>
  <si>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</si>
  <si>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</si>
  <si>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</si>
  <si>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</si>
  <si>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</si>
  <si>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</si>
  <si>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</si>
  <si>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</si>
  <si>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</si>
  <si>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</si>
  <si>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</si>
  <si>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</si>
  <si>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</si>
  <si>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</si>
  <si>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</si>
  <si>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</si>
  <si>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</si>
  <si>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</si>
  <si>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</si>
  <si>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</si>
  <si>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</si>
  <si>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</si>
  <si>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</si>
  <si>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</si>
  <si>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</si>
  <si>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</si>
  <si>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</si>
  <si>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</si>
  <si>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</si>
  <si>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</si>
  <si>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</si>
  <si>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</si>
  <si>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</si>
  <si>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</si>
  <si>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</si>
  <si>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</si>
  <si>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</si>
  <si>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</si>
  <si>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</si>
  <si>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</si>
  <si>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</si>
  <si>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</si>
  <si>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</si>
  <si>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</si>
  <si>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</si>
  <si>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</si>
  <si>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</si>
  <si>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</si>
  <si>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</si>
  <si>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</si>
  <si>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</si>
  <si>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</si>
  <si>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</si>
  <si>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</si>
  <si>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</si>
  <si>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</si>
  <si>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</si>
  <si>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</si>
  <si>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</si>
  <si>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</si>
  <si>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</si>
  <si>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</si>
  <si>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</si>
  <si>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</si>
  <si>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</si>
  <si>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</si>
  <si>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</si>
  <si>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</si>
  <si>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</si>
  <si>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</si>
  <si>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</si>
  <si>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</si>
  <si>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</si>
  <si>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</si>
  <si>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</si>
  <si>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</si>
  <si>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</si>
  <si>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</si>
  <si>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</si>
  <si>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</si>
  <si>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</si>
  <si>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</si>
  <si>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</si>
  <si>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</si>
  <si>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</si>
  <si>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</si>
  <si>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</si>
  <si>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</si>
  <si>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</si>
  <si>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</si>
  <si>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</si>
  <si>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</si>
  <si>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</si>
  <si>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</si>
  <si>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</si>
  <si>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</si>
  <si>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</si>
  <si>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</si>
  <si>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</si>
  <si>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</si>
  <si>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</si>
  <si>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</si>
  <si>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</si>
  <si>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</si>
  <si>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</si>
  <si>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</si>
  <si>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</si>
  <si>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</si>
  <si>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</si>
  <si>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</si>
  <si>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</si>
  <si>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</si>
  <si>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</si>
  <si>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</si>
  <si>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</si>
  <si>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</si>
  <si>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</si>
  <si>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</si>
  <si>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</si>
  <si>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</si>
  <si>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</si>
  <si>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</si>
  <si>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</si>
  <si>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</si>
  <si>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</si>
  <si>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</si>
  <si>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</si>
  <si>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</si>
  <si>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</si>
  <si>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</si>
  <si>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</si>
  <si>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</si>
  <si>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</si>
  <si>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</si>
  <si>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</si>
  <si>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</si>
  <si>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</si>
  <si>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</si>
  <si>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</si>
  <si>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</si>
  <si>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</si>
  <si>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</si>
  <si>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</si>
  <si>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</si>
  <si>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</si>
  <si>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</si>
  <si>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</si>
  <si>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</si>
  <si>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</si>
  <si>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</si>
  <si>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</si>
  <si>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</si>
  <si>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</si>
  <si>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</si>
  <si>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</si>
  <si>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</si>
  <si>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</si>
  <si>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</si>
  <si>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</si>
  <si>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</si>
  <si>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</si>
  <si>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</si>
  <si>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</si>
  <si>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</si>
  <si>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</si>
  <si>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</si>
  <si>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</si>
  <si>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</si>
  <si>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</si>
  <si>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</si>
  <si>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</si>
  <si>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</si>
  <si>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</si>
  <si>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</si>
  <si>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</si>
  <si>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</si>
  <si>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</si>
  <si>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</si>
  <si>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</si>
  <si>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</si>
  <si>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</si>
  <si>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</si>
  <si>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</si>
  <si>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</si>
  <si>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</si>
  <si>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</si>
  <si>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</si>
  <si>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</si>
  <si>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</si>
  <si>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</si>
  <si>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</si>
  <si>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</si>
  <si>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</si>
  <si>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</si>
  <si>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</si>
  <si>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</si>
  <si>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</si>
  <si>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</si>
  <si>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</si>
  <si>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</si>
  <si>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</si>
  <si>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</si>
  <si>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</si>
  <si>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</si>
  <si>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</si>
  <si>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</si>
  <si>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</si>
  <si>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</si>
  <si>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</si>
  <si>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</si>
  <si>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</si>
  <si>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</si>
  <si>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</si>
  <si>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</si>
  <si>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</si>
  <si>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</si>
  <si>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</si>
  <si>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</si>
  <si>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</si>
  <si>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</si>
  <si>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</si>
  <si>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</si>
  <si>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</si>
  <si>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</si>
  <si>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</si>
  <si>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</si>
  <si>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</si>
  <si>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</si>
  <si>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</si>
  <si>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</si>
  <si>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</si>
  <si>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</si>
  <si>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</si>
  <si>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</si>
  <si>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</si>
  <si>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</si>
  <si>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</si>
  <si>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</si>
  <si>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</si>
  <si>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</si>
  <si>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</si>
  <si>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</si>
  <si>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</si>
  <si>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</si>
  <si>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</si>
  <si>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</si>
  <si>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</si>
  <si>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</si>
  <si>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</si>
  <si>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</si>
  <si>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</si>
  <si>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</si>
  <si>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</si>
  <si>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</si>
  <si>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</si>
  <si>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</si>
  <si>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</si>
  <si>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</si>
  <si>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</si>
  <si>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</si>
  <si>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</si>
  <si>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</si>
  <si>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</si>
  <si>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</si>
  <si>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</si>
  <si>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</si>
  <si>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</si>
  <si>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</si>
  <si>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</si>
  <si>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</si>
  <si>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</si>
  <si>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</si>
  <si>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</si>
  <si>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</si>
  <si>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</si>
  <si>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</si>
  <si>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</si>
  <si>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</si>
  <si>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</si>
  <si>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</si>
  <si>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</si>
  <si>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</si>
  <si>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</si>
  <si>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</si>
  <si>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</si>
  <si>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</si>
  <si>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</si>
  <si>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</si>
  <si>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</si>
  <si>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</si>
  <si>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</si>
  <si>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</si>
  <si>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</si>
  <si>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</si>
  <si>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</si>
  <si>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</si>
  <si>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</si>
  <si>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</si>
  <si>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</si>
  <si>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</si>
  <si>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</si>
  <si>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</si>
  <si>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</si>
  <si>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</si>
  <si>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</si>
  <si>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</si>
  <si>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</si>
  <si>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</si>
  <si>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</si>
  <si>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</si>
  <si>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</si>
  <si>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</si>
  <si>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</si>
  <si>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</si>
  <si>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</si>
  <si>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</si>
  <si>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</si>
  <si>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</si>
  <si>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</si>
  <si>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</si>
  <si>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</si>
  <si>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</si>
  <si>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</si>
  <si>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</si>
  <si>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</si>
  <si>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</si>
  <si>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</si>
  <si>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</si>
  <si>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</si>
  <si>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</si>
  <si>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</si>
  <si>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</si>
  <si>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</si>
  <si>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</si>
  <si>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</si>
  <si>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</si>
  <si>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</si>
  <si>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</si>
  <si>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</si>
  <si>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</si>
  <si>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</si>
  <si>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</si>
  <si>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</si>
  <si>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</si>
  <si>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</si>
  <si>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</si>
  <si>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</si>
  <si>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</si>
  <si>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</si>
  <si>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</si>
  <si>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</si>
  <si>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</si>
  <si>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</si>
  <si>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</si>
  <si>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</si>
  <si>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</si>
  <si>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</si>
  <si>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</si>
  <si>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</si>
  <si>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</si>
  <si>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</si>
  <si>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</si>
  <si>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</si>
  <si>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</si>
  <si>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</si>
  <si>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</si>
  <si>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</si>
  <si>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</si>
  <si>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</si>
  <si>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</si>
  <si>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</si>
  <si>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</si>
  <si>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</si>
  <si>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</si>
  <si>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</si>
  <si>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</si>
  <si>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</si>
  <si>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</si>
  <si>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</si>
  <si>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</si>
  <si>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</si>
  <si>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</si>
  <si>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</si>
  <si>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</si>
  <si>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</si>
  <si>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</si>
  <si>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</si>
  <si>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</si>
  <si>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</si>
  <si>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</si>
  <si>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</si>
  <si>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</si>
  <si>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</si>
  <si>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</si>
  <si>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</si>
  <si>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</si>
  <si>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</si>
  <si>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</si>
  <si>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</si>
  <si>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</si>
  <si>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</si>
  <si>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</si>
  <si>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</si>
  <si>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</si>
  <si>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</si>
  <si>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</si>
  <si>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</si>
  <si>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</si>
  <si>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</si>
  <si>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</si>
  <si>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</si>
  <si>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</si>
  <si>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</si>
  <si>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</si>
  <si>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</si>
  <si>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</si>
  <si>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</si>
  <si>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</si>
  <si>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</si>
  <si>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</si>
  <si>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</si>
  <si>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</si>
  <si>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</si>
  <si>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</si>
  <si>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</si>
  <si>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</si>
  <si>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</si>
  <si>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</si>
  <si>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</si>
  <si>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</si>
  <si>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</si>
  <si>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</si>
  <si>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</si>
  <si>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</si>
  <si>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</si>
  <si>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</si>
  <si>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</si>
  <si>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</si>
  <si>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</si>
  <si>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</si>
  <si>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</si>
  <si>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</si>
  <si>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</si>
  <si>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</si>
  <si>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</si>
  <si>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</si>
  <si>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</si>
  <si>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</si>
  <si>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</si>
  <si>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</si>
  <si>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</si>
  <si>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</si>
  <si>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</si>
  <si>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</si>
  <si>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</si>
  <si>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</si>
  <si>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</si>
  <si>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</si>
  <si>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</si>
  <si>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</si>
  <si>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</si>
  <si>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</si>
  <si>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</si>
  <si>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</si>
  <si>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</si>
  <si>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</si>
  <si>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</si>
  <si>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</si>
  <si>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</si>
  <si>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</si>
  <si>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</si>
  <si>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</si>
  <si>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</si>
  <si>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</si>
  <si>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</si>
  <si>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</si>
  <si>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</si>
  <si>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</si>
  <si>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</si>
  <si>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</si>
  <si>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</si>
  <si>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</si>
  <si>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</si>
  <si>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</si>
  <si>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</si>
  <si>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</si>
  <si>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</si>
  <si>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</si>
  <si>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</si>
  <si>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</si>
  <si>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</si>
  <si>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</si>
  <si>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</si>
  <si>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</si>
  <si>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</si>
  <si>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</si>
  <si>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</si>
  <si>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</si>
  <si>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</si>
  <si>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</si>
  <si>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</si>
  <si>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</si>
  <si>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</si>
  <si>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</si>
  <si>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</si>
  <si>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</si>
  <si>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</si>
  <si>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</si>
  <si>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</si>
  <si>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</si>
  <si>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</si>
  <si>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</si>
  <si>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</si>
  <si>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</si>
  <si>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</si>
  <si>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</si>
  <si>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</si>
  <si>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</si>
  <si>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</si>
  <si>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</si>
  <si>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</si>
  <si>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</si>
  <si>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</si>
  <si>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</si>
  <si>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</si>
  <si>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</si>
  <si>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</si>
  <si>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</si>
  <si>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</si>
  <si>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</si>
  <si>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</si>
  <si>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</si>
  <si>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</si>
  <si>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</si>
  <si>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</si>
  <si>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</si>
  <si>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</si>
  <si>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</si>
  <si>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</si>
  <si>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</si>
  <si>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</si>
  <si>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</si>
  <si>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</si>
  <si>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</si>
  <si>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</si>
  <si>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</si>
  <si>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</si>
  <si>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</si>
  <si>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</si>
  <si>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</si>
  <si>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</si>
  <si>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</si>
  <si>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</si>
  <si>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</si>
  <si>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</si>
  <si>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</si>
  <si>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</si>
  <si>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</si>
  <si>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</si>
  <si>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</si>
  <si>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</si>
  <si>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</si>
  <si>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</si>
  <si>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</si>
  <si>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</si>
  <si>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</si>
  <si>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</si>
  <si>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</si>
  <si>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</si>
  <si>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</si>
  <si>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</si>
  <si>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</si>
  <si>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</si>
  <si>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</si>
  <si>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</si>
  <si>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</si>
  <si>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</si>
  <si>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</si>
  <si>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</si>
  <si>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</si>
  <si>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</si>
  <si>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</si>
  <si>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</si>
  <si>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</si>
  <si>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</si>
  <si>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</si>
  <si>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</si>
  <si>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</si>
  <si>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</si>
  <si>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</si>
  <si>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</si>
  <si>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</si>
  <si>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</si>
  <si>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</si>
  <si>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</si>
  <si>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</si>
  <si>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</si>
  <si>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</si>
  <si>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</si>
  <si>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</si>
  <si>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</si>
  <si>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</si>
  <si>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</si>
  <si>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</si>
  <si>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</si>
  <si>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</si>
  <si>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</si>
  <si>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</si>
  <si>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</si>
  <si>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</si>
  <si>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</si>
  <si>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</si>
  <si>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</si>
  <si>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</si>
  <si>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</si>
  <si>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</si>
  <si>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</si>
  <si>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</si>
  <si>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</si>
  <si>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</si>
  <si>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</si>
  <si>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</si>
  <si>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</si>
  <si>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</si>
  <si>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</si>
  <si>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</si>
  <si>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</si>
  <si>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</si>
  <si>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</si>
  <si>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</si>
  <si>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</si>
  <si>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</si>
  <si>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</si>
  <si>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</si>
  <si>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</si>
  <si>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</si>
  <si>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</si>
  <si>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</si>
  <si>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</si>
  <si>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</si>
  <si>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</si>
  <si>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</si>
  <si>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</si>
  <si>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</si>
  <si>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</si>
  <si>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</si>
  <si>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</si>
  <si>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</si>
  <si>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</si>
  <si>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</si>
  <si>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</si>
  <si>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</si>
  <si>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</si>
  <si>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</si>
  <si>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</si>
  <si>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</si>
  <si>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</si>
  <si>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</si>
  <si>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</si>
  <si>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</si>
  <si>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</si>
  <si>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</si>
  <si>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</si>
  <si>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</si>
  <si>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</si>
  <si>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</si>
  <si>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</si>
  <si>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</si>
  <si>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</si>
  <si>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</si>
  <si>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</si>
  <si>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</si>
  <si>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</si>
  <si>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</si>
  <si>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</si>
  <si>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</si>
  <si>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</si>
  <si>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</si>
  <si>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</si>
  <si>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</si>
  <si>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</si>
  <si>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</si>
  <si>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</si>
  <si>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</si>
  <si>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</si>
  <si>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</si>
  <si>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</si>
  <si>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</si>
  <si>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</si>
  <si>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</si>
  <si>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</si>
  <si>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</si>
  <si>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</si>
  <si>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</si>
  <si>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</si>
  <si>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</si>
  <si>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</si>
  <si>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</si>
  <si>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</si>
  <si>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</si>
  <si>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</si>
  <si>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</si>
  <si>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</si>
  <si>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</si>
  <si>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</si>
  <si>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</si>
  <si>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</si>
  <si>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</si>
  <si>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</si>
  <si>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</si>
  <si>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</si>
  <si>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</si>
  <si>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</si>
  <si>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</si>
  <si>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</si>
  <si>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</si>
  <si>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</si>
  <si>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</si>
  <si>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</si>
  <si>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</si>
  <si>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</si>
  <si>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</si>
  <si>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</si>
  <si>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</si>
  <si>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</si>
  <si>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</si>
  <si>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</si>
  <si>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</si>
  <si>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</si>
  <si>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</si>
  <si>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</si>
  <si>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</si>
  <si>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</si>
  <si>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</si>
  <si>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</si>
  <si>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</si>
  <si>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</si>
  <si>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</si>
  <si>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</si>
  <si>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</si>
  <si>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</si>
  <si>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</si>
  <si>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</si>
  <si>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</si>
  <si>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</si>
  <si>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</si>
  <si>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</si>
  <si>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</si>
  <si>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</si>
  <si>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</si>
  <si>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</si>
  <si>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</si>
  <si>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</si>
  <si>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</si>
  <si>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</si>
  <si>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</si>
  <si>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</si>
  <si>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</si>
  <si>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</si>
  <si>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</si>
  <si>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</si>
  <si>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</si>
  <si>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</si>
  <si>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</si>
  <si>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</si>
  <si>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</si>
  <si>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</si>
  <si>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</si>
  <si>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</si>
  <si>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</si>
  <si>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</si>
  <si>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</si>
  <si>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</si>
  <si>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</si>
  <si>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</si>
  <si>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</si>
  <si>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</si>
  <si>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</si>
  <si>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</si>
  <si>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</si>
  <si>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</si>
  <si>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</si>
  <si>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</si>
  <si>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</si>
  <si>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</si>
  <si>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</si>
  <si>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</si>
  <si>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</si>
  <si>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</si>
  <si>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</si>
  <si>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</si>
  <si>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</si>
  <si>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</si>
  <si>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</si>
  <si>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</si>
  <si>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</si>
  <si>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</si>
  <si>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</si>
  <si>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</si>
  <si>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</si>
  <si>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</si>
  <si>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</si>
  <si>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</si>
  <si>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</si>
  <si>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</si>
  <si>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</si>
  <si>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</si>
  <si>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</si>
  <si>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</si>
  <si>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</si>
  <si>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</si>
  <si>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</si>
  <si>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</si>
  <si>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</si>
  <si>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</si>
  <si>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</si>
  <si>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</si>
  <si>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</si>
  <si>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</si>
  <si>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</si>
  <si>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</si>
  <si>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</si>
  <si>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</si>
  <si>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</si>
  <si>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</si>
  <si>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</si>
  <si>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</si>
  <si>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</si>
  <si>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</si>
  <si>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</si>
  <si>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</si>
  <si>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</si>
  <si>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</si>
  <si>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</si>
  <si>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</si>
  <si>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</si>
  <si>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</si>
  <si>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</si>
  <si>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</si>
  <si>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</si>
  <si>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</si>
  <si>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</si>
  <si>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</si>
  <si>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</si>
  <si>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</si>
  <si>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</si>
  <si>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</si>
  <si>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</si>
  <si>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</si>
  <si>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</si>
  <si>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</si>
  <si>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</si>
  <si>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</si>
  <si>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</si>
  <si>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</si>
  <si>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</si>
  <si>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</si>
  <si>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</si>
  <si>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</si>
  <si>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</si>
  <si>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</si>
  <si>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</si>
  <si>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</si>
  <si>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</si>
  <si>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</si>
  <si>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</si>
  <si>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</si>
  <si>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</si>
  <si>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</si>
  <si>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</si>
  <si>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</si>
  <si>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</si>
  <si>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</si>
  <si>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</si>
  <si>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</si>
  <si>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</si>
  <si>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</si>
  <si>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</si>
  <si>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</si>
  <si>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</si>
  <si>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</si>
  <si>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</si>
  <si>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</si>
  <si>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</si>
  <si>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</si>
  <si>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</si>
  <si>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</si>
  <si>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</si>
  <si>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</si>
  <si>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</si>
  <si>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</si>
  <si>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</si>
  <si>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</si>
  <si>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</si>
  <si>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</si>
  <si>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</si>
  <si>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</si>
  <si>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</si>
  <si>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</si>
  <si>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</si>
  <si>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</si>
  <si>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</si>
  <si>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</si>
  <si>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</si>
  <si>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</si>
  <si>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</si>
  <si>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</si>
  <si>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</si>
  <si>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</si>
  <si>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</si>
  <si>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</si>
  <si>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</si>
  <si>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</si>
  <si>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</si>
  <si>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</si>
  <si>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</si>
  <si>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</si>
  <si>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</si>
  <si>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</si>
  <si>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</si>
  <si>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</si>
  <si>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</si>
  <si>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</si>
  <si>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</si>
  <si>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</si>
  <si>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</si>
  <si>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</si>
  <si>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</si>
  <si>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</si>
  <si>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</si>
  <si>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</si>
  <si>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</si>
  <si>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</si>
  <si>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</si>
  <si>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</si>
  <si>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</si>
  <si>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</si>
  <si>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</si>
  <si>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</si>
  <si>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</si>
  <si>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</si>
  <si>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</si>
  <si>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</si>
  <si>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</si>
  <si>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</si>
  <si>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</si>
  <si>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</si>
  <si>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</si>
  <si>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</si>
  <si>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</si>
  <si>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</si>
  <si>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</si>
  <si>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</si>
  <si>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</si>
  <si>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</si>
  <si>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</si>
  <si>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</si>
  <si>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</si>
  <si>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</si>
  <si>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</si>
  <si>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</si>
  <si>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</si>
  <si>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</si>
  <si>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</si>
  <si>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</si>
  <si>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</si>
  <si>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</si>
  <si>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</si>
  <si>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</si>
  <si>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</si>
  <si>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</si>
  <si>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</si>
  <si>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</si>
  <si>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</si>
  <si>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</si>
  <si>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</si>
  <si>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</si>
  <si>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</si>
  <si>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</si>
  <si>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</si>
  <si>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</si>
  <si>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</si>
  <si>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</si>
  <si>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</si>
  <si>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</si>
  <si>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</si>
  <si>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</si>
  <si>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</si>
  <si>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</si>
  <si>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</si>
  <si>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</si>
  <si>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</si>
  <si>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</si>
  <si>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</si>
  <si>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</si>
  <si>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</si>
  <si>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</si>
  <si>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</si>
  <si>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</si>
  <si>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</si>
  <si>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</si>
  <si>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</si>
  <si>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</si>
  <si>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</si>
  <si>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</si>
  <si>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</si>
  <si>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</si>
  <si>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</si>
  <si>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</si>
  <si>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</si>
  <si>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</si>
  <si>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</si>
  <si>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</si>
  <si>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</si>
  <si>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</si>
  <si>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</si>
  <si>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</si>
  <si>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</si>
  <si>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</si>
  <si>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</si>
  <si>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</si>
  <si>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</si>
  <si>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</si>
  <si>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</si>
  <si>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</si>
  <si>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</si>
  <si>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</si>
  <si>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</si>
  <si>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</si>
  <si>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</si>
  <si>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</si>
  <si>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</si>
  <si>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</si>
  <si>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</si>
  <si>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</si>
  <si>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</si>
  <si>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</si>
  <si>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</si>
  <si>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</si>
  <si>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</si>
  <si>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</si>
  <si>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</si>
  <si>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</si>
  <si>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</si>
  <si>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</si>
  <si>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</si>
  <si>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</si>
  <si>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</si>
  <si>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</si>
  <si>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</si>
  <si>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</si>
  <si>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</si>
  <si>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</si>
  <si>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</si>
  <si>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</si>
  <si>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</si>
  <si>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</si>
  <si>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</si>
  <si>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</si>
  <si>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</si>
  <si>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</si>
  <si>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</si>
  <si>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</si>
  <si>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</si>
  <si>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</si>
  <si>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</si>
  <si>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</si>
  <si>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</si>
  <si>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</si>
  <si>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</si>
  <si>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</si>
  <si>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</si>
  <si>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</si>
  <si>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</si>
  <si>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</si>
  <si>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</si>
  <si>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</si>
  <si>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</si>
  <si>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</si>
  <si>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</si>
  <si>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</si>
  <si>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</si>
  <si>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</si>
  <si>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</si>
  <si>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</si>
  <si>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</si>
  <si>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</si>
  <si>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</si>
  <si>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</si>
  <si>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</si>
  <si>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</si>
  <si>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</si>
  <si>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</si>
  <si>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</si>
  <si>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</si>
  <si>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</si>
  <si>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</si>
  <si>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</si>
  <si>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</si>
  <si>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</si>
  <si>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</si>
  <si>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</si>
  <si>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</si>
  <si>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</si>
  <si>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</si>
  <si>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</si>
  <si>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</si>
  <si>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</si>
  <si>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</si>
  <si>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</si>
  <si>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</si>
  <si>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</si>
  <si>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</si>
  <si>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</si>
  <si>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</si>
  <si>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</si>
  <si>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</si>
  <si>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</si>
  <si>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</si>
  <si>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</si>
  <si>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</si>
  <si>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</si>
  <si>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</si>
  <si>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</si>
  <si>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</si>
  <si>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</si>
  <si>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</si>
  <si>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</si>
  <si>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</si>
  <si>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</si>
  <si>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</si>
  <si>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</si>
  <si>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</si>
  <si>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</si>
  <si>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</si>
  <si>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</si>
  <si>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</si>
  <si>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</si>
  <si>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</si>
  <si>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</si>
  <si>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</si>
  <si>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</si>
  <si>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</si>
  <si>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</si>
  <si>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</si>
  <si>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</si>
  <si>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</si>
  <si>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</si>
  <si>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</si>
  <si>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</si>
  <si>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</si>
  <si>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</si>
  <si>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</si>
  <si>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</si>
  <si>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</si>
  <si>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</si>
  <si>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</si>
  <si>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</si>
  <si>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</si>
  <si>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</si>
  <si>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</si>
  <si>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</si>
  <si>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</si>
  <si>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</si>
  <si>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</si>
  <si>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</si>
  <si>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</si>
  <si>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</si>
  <si>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</si>
  <si>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</si>
  <si>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</si>
  <si>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</si>
  <si>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</si>
  <si>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</si>
  <si>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</si>
  <si>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</si>
  <si>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</si>
  <si>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</si>
  <si>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</si>
  <si>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</si>
  <si>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</si>
  <si>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</si>
  <si>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</si>
  <si>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</si>
  <si>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</si>
  <si>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</si>
  <si>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</si>
  <si>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</si>
  <si>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</si>
  <si>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</si>
  <si>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</si>
  <si>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</si>
  <si>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</si>
  <si>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</si>
  <si>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</si>
  <si>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</si>
  <si>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</si>
  <si>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</si>
  <si>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</si>
  <si>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</si>
  <si>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</si>
  <si>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</si>
  <si>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</si>
  <si>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</si>
  <si>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</si>
  <si>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</si>
  <si>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</si>
  <si>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</si>
  <si>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</si>
  <si>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</si>
  <si>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</si>
  <si>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</si>
  <si>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</si>
  <si>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</si>
  <si>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</si>
  <si>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</si>
  <si>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</si>
  <si>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</si>
  <si>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</si>
  <si>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</si>
  <si>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</si>
  <si>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</si>
  <si>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</si>
  <si>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</si>
  <si>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</si>
  <si>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</si>
  <si>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</si>
  <si>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</si>
  <si>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</si>
  <si>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</si>
  <si>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</si>
  <si>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</si>
  <si>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</si>
  <si>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</si>
  <si>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</si>
  <si>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</si>
  <si>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</si>
  <si>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</si>
  <si>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</si>
  <si>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</si>
  <si>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</si>
  <si>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</si>
  <si>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</si>
  <si>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</si>
  <si>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</si>
  <si>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</si>
  <si>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</si>
  <si>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</si>
  <si>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</si>
  <si>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</si>
  <si>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</si>
  <si>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</si>
  <si>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</si>
  <si>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</si>
  <si>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</si>
  <si>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</si>
  <si>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</si>
  <si>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</si>
  <si>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</si>
  <si>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</si>
  <si>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</si>
  <si>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</si>
  <si>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</si>
  <si>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</si>
  <si>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</si>
  <si>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</si>
  <si>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</si>
  <si>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</si>
  <si>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</si>
  <si>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</si>
  <si>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</si>
  <si>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</si>
  <si>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</si>
  <si>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</si>
  <si>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</si>
  <si>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</si>
  <si>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</si>
  <si>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</si>
  <si>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</si>
  <si>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</si>
  <si>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</si>
  <si>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</si>
  <si>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</si>
  <si>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</si>
  <si>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</si>
  <si>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</si>
  <si>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</si>
  <si>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</si>
  <si>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</si>
  <si>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</si>
  <si>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</si>
  <si>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</si>
  <si>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</si>
  <si>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</si>
  <si>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</si>
  <si>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</si>
  <si>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</si>
  <si>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</si>
  <si>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</si>
  <si>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</si>
  <si>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</si>
  <si>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</si>
  <si>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</si>
  <si>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</si>
  <si>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</si>
  <si>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</si>
  <si>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</si>
  <si>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</si>
  <si>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</si>
  <si>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</si>
  <si>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</si>
  <si>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</si>
  <si>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</si>
  <si>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</si>
  <si>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</si>
  <si>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</si>
  <si>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</si>
  <si>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</si>
  <si>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</si>
  <si>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</si>
  <si>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</si>
  <si>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</si>
  <si>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</si>
  <si>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</si>
  <si>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</si>
  <si>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</si>
  <si>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</si>
  <si>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</si>
  <si>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</si>
  <si>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</si>
  <si>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</si>
  <si>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</si>
  <si>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</si>
  <si>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</si>
  <si>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</si>
  <si>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</si>
  <si>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</si>
  <si>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</si>
  <si>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</si>
  <si>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</si>
  <si>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</si>
  <si>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</si>
  <si>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</si>
  <si>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</si>
  <si>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</si>
  <si>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</si>
  <si>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</si>
  <si>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</si>
  <si>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</si>
  <si>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</si>
  <si>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</si>
  <si>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</si>
  <si>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</si>
  <si>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</si>
  <si>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</si>
  <si>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</si>
  <si>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</si>
  <si>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</si>
  <si>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</si>
  <si>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</si>
  <si>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</si>
  <si>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</si>
  <si>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</si>
  <si>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</si>
  <si>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</si>
  <si>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</si>
  <si>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</si>
  <si>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</si>
  <si>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</si>
  <si>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</si>
  <si>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</si>
  <si>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</si>
  <si>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</si>
  <si>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</si>
  <si>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</si>
  <si>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</si>
  <si>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</si>
  <si>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</si>
  <si>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</si>
  <si>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</si>
  <si>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</si>
  <si>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</si>
  <si>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</si>
  <si>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</si>
  <si>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</si>
  <si>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</si>
  <si>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</si>
  <si>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</si>
  <si>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</si>
  <si>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</si>
  <si>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</si>
  <si>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</si>
  <si>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</si>
  <si>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</si>
  <si>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</si>
  <si>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</si>
  <si>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</si>
  <si>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</si>
  <si>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</si>
  <si>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</si>
  <si>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</si>
  <si>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</si>
  <si>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</si>
  <si>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</si>
  <si>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</si>
  <si>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</si>
  <si>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</si>
  <si>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</si>
  <si>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</si>
  <si>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</si>
  <si>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</si>
  <si>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</si>
  <si>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</si>
  <si>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</si>
  <si>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</si>
  <si>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</si>
  <si>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</si>
  <si>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</si>
  <si>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</si>
  <si>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</si>
  <si>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</si>
  <si>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</si>
  <si>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</si>
  <si>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</si>
  <si>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</si>
  <si>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</si>
  <si>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</si>
  <si>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</si>
  <si>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</si>
  <si>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</si>
  <si>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</si>
  <si>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</si>
  <si>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</si>
  <si>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</si>
  <si>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</si>
  <si>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</si>
  <si>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</si>
  <si>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</si>
  <si>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</si>
  <si>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</si>
  <si>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</si>
  <si>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</si>
  <si>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</si>
  <si>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</si>
  <si>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</si>
  <si>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</si>
  <si>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</si>
  <si>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</si>
  <si>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</si>
  <si>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</si>
  <si>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</si>
  <si>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</si>
  <si>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</si>
  <si>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</si>
  <si>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</si>
  <si>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</si>
  <si>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</si>
  <si>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</si>
  <si>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</si>
  <si>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</si>
  <si>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</si>
  <si>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</si>
  <si>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</si>
  <si>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</si>
  <si>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</si>
  <si>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</si>
  <si>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</si>
  <si>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</si>
  <si>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</si>
  <si>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</si>
  <si>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</si>
  <si>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</si>
  <si>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</si>
  <si>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</si>
  <si>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</si>
  <si>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</si>
  <si>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</si>
  <si>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</si>
  <si>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</si>
  <si>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</si>
  <si>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</si>
  <si>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</si>
  <si>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</si>
  <si>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</si>
  <si>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</si>
  <si>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</si>
  <si>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</si>
  <si>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</si>
  <si>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</si>
  <si>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</si>
  <si>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</si>
  <si>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</si>
  <si>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</si>
  <si>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</si>
  <si>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</si>
  <si>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</si>
  <si>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</si>
  <si>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</si>
  <si>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</si>
  <si>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</si>
  <si>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</si>
  <si>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</si>
  <si>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</si>
  <si>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</si>
  <si>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</si>
  <si>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</si>
  <si>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</si>
  <si>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</si>
  <si>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</si>
  <si>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</si>
  <si>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</si>
  <si>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</si>
  <si>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</si>
  <si>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</si>
  <si>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</si>
  <si>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</si>
  <si>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</si>
  <si>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</si>
  <si>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</si>
  <si>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</si>
  <si>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</si>
  <si>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</si>
  <si>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</si>
  <si>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</si>
  <si>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</si>
  <si>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</si>
  <si>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</si>
  <si>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</si>
  <si>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</si>
  <si>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</si>
  <si>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</si>
  <si>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</si>
  <si>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</si>
  <si>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</si>
  <si>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</si>
  <si>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</si>
  <si>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</si>
  <si>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</si>
  <si>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</si>
  <si>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</si>
  <si>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</si>
  <si>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</si>
  <si>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</si>
  <si>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</si>
  <si>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</si>
  <si>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</si>
  <si>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</si>
  <si>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</si>
  <si>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</si>
  <si>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</si>
  <si>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</si>
  <si>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</si>
  <si>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</si>
  <si>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</si>
  <si>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</si>
  <si>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</si>
  <si>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</si>
  <si>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</si>
  <si>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</si>
  <si>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</si>
  <si>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</si>
  <si>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</si>
  <si>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</si>
  <si>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</si>
  <si>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</si>
  <si>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</si>
  <si>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</si>
  <si>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</si>
  <si>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</si>
  <si>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</si>
  <si>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</si>
  <si>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</si>
  <si>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</si>
  <si>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</si>
  <si>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</si>
  <si>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</si>
  <si>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</si>
  <si>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</si>
  <si>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</si>
  <si>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</si>
  <si>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</si>
  <si>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</si>
  <si>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</si>
  <si>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</si>
  <si>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</si>
  <si>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</si>
  <si>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</si>
  <si>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</si>
  <si>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</si>
  <si>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</si>
  <si>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</si>
  <si>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</si>
  <si>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</si>
  <si>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</si>
  <si>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</si>
  <si>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</si>
  <si>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</si>
  <si>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</si>
  <si>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</si>
  <si>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</si>
  <si>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</si>
  <si>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</si>
  <si>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</si>
  <si>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</si>
  <si>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</si>
  <si>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</si>
  <si>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</si>
  <si>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</si>
  <si>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</si>
  <si>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</si>
  <si>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</si>
  <si>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</si>
  <si>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</si>
  <si>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</si>
  <si>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</si>
  <si>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</si>
  <si>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</si>
  <si>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</si>
  <si>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</si>
  <si>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</si>
  <si>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</si>
  <si>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</si>
  <si>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</si>
  <si>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</si>
  <si>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</si>
  <si>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</si>
  <si>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</si>
  <si>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</si>
  <si>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</si>
  <si>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</si>
  <si>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</si>
  <si>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</si>
  <si>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</si>
  <si>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</si>
  <si>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</si>
  <si>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</si>
  <si>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</si>
  <si>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</si>
  <si>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</si>
  <si>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</si>
  <si>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</si>
  <si>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</si>
  <si>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</si>
  <si>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</si>
  <si>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</si>
  <si>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</si>
  <si>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</si>
  <si>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</si>
  <si>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</si>
  <si>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</si>
  <si>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</si>
  <si>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</si>
  <si>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</si>
  <si>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</si>
  <si>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</si>
  <si>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</si>
  <si>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</si>
  <si>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</si>
  <si>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</si>
  <si>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</si>
  <si>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</si>
  <si>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</si>
  <si>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</si>
  <si>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</si>
  <si>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</si>
  <si>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</si>
  <si>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</si>
  <si>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</si>
  <si>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</si>
  <si>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</si>
  <si>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</si>
  <si>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</si>
  <si>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</si>
  <si>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</si>
  <si>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</si>
  <si>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</si>
  <si>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</si>
  <si>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</si>
  <si>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</si>
  <si>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</si>
  <si>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</si>
  <si>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</si>
  <si>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</si>
  <si>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</si>
  <si>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</si>
  <si>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</si>
  <si>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</si>
  <si>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</si>
  <si>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</si>
  <si>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</si>
  <si>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</si>
  <si>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</si>
  <si>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</si>
  <si>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</si>
  <si>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</si>
  <si>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</si>
  <si>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</si>
  <si>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</si>
  <si>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</si>
  <si>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</si>
  <si>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</si>
  <si>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</si>
  <si>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</si>
  <si>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</si>
  <si>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</si>
  <si>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</si>
  <si>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</si>
  <si>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</si>
  <si>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</si>
  <si>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</si>
  <si>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</si>
  <si>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</si>
  <si>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</si>
  <si>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</si>
  <si>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</si>
  <si>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</si>
  <si>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</si>
  <si>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</si>
  <si>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</si>
  <si>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</si>
  <si>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</si>
  <si>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</si>
  <si>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</si>
  <si>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</si>
  <si>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</si>
  <si>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</si>
  <si>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</si>
  <si>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</si>
  <si>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</si>
  <si>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</si>
  <si>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</si>
  <si>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</si>
  <si>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</si>
  <si>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</si>
  <si>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</si>
  <si>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</si>
  <si>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</si>
  <si>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</si>
  <si>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</si>
  <si>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</si>
  <si>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</si>
  <si>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</si>
  <si>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</si>
  <si>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</si>
  <si>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</si>
  <si>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</si>
  <si>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</si>
  <si>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</si>
  <si>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</si>
  <si>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</si>
  <si>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</si>
  <si>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</si>
  <si>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</si>
  <si>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</si>
  <si>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</si>
  <si>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</si>
  <si>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</si>
  <si>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</si>
  <si>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</si>
  <si>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</si>
  <si>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</si>
  <si>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</si>
  <si>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</si>
  <si>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</si>
  <si>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</si>
  <si>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</si>
  <si>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</si>
  <si>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</si>
  <si>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</si>
  <si>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</si>
  <si>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</si>
  <si>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</si>
  <si>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</si>
  <si>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</si>
  <si>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</si>
  <si>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</si>
  <si>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</si>
  <si>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</si>
  <si>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</si>
  <si>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</si>
  <si>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</si>
  <si>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</si>
  <si>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</si>
  <si>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</si>
  <si>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</si>
  <si>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</si>
  <si>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</si>
  <si>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</si>
  <si>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</si>
  <si>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</si>
  <si>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</si>
  <si>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</si>
  <si>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</si>
  <si>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</si>
  <si>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</si>
  <si>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</si>
  <si>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</si>
  <si>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</si>
  <si>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</si>
  <si>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</si>
  <si>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</si>
  <si>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</si>
  <si>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</si>
  <si>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</si>
  <si>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</si>
  <si>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</si>
  <si>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</si>
  <si>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</si>
  <si>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</si>
  <si>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</si>
  <si>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</si>
  <si>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</si>
  <si>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</si>
  <si>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</si>
  <si>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</si>
  <si>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</si>
  <si>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</si>
  <si>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</si>
  <si>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</si>
  <si>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</si>
  <si>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</si>
  <si>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</si>
  <si>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</si>
  <si>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</si>
  <si>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</si>
  <si>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</si>
  <si>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</si>
  <si>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</si>
  <si>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</si>
  <si>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</si>
  <si>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</si>
  <si>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</si>
  <si>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</si>
  <si>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</si>
  <si>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</si>
  <si>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</si>
  <si>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</si>
  <si>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</si>
  <si>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</si>
  <si>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</si>
  <si>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</si>
  <si>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</si>
  <si>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</si>
  <si>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</si>
  <si>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</si>
  <si>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</si>
  <si>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</si>
  <si>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</si>
  <si>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</si>
  <si>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</si>
  <si>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</si>
  <si>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</si>
  <si>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</si>
  <si>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</si>
  <si>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</si>
  <si>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</si>
  <si>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</si>
  <si>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</si>
  <si>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</si>
  <si>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</si>
  <si>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</si>
  <si>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</si>
  <si>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</si>
  <si>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</si>
  <si>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</si>
  <si>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</si>
  <si>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</si>
  <si>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</si>
  <si>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</si>
  <si>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</si>
  <si>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</si>
  <si>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</si>
  <si>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</si>
  <si>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</si>
  <si>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</si>
  <si>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</si>
  <si>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</si>
  <si>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</si>
  <si>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</si>
  <si>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</si>
  <si>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</si>
  <si>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</si>
  <si>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</si>
  <si>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</si>
  <si>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</si>
  <si>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</si>
  <si>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</si>
  <si>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</si>
  <si>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</si>
  <si>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</si>
  <si>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</si>
  <si>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</si>
  <si>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</si>
  <si>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</si>
  <si>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</si>
  <si>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</si>
  <si>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</si>
  <si>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</si>
  <si>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</si>
  <si>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</si>
  <si>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</si>
  <si>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</si>
  <si>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</si>
  <si>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</si>
  <si>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</si>
  <si>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</si>
  <si>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</si>
  <si>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</si>
  <si>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</si>
  <si>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</si>
  <si>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</si>
  <si>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</si>
  <si>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</si>
  <si>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</si>
  <si>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</si>
  <si>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</si>
  <si>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</si>
  <si>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</si>
  <si>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</si>
  <si>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</si>
  <si>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</si>
  <si>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</si>
  <si>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</si>
  <si>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</si>
  <si>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</si>
  <si>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</si>
  <si>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</si>
  <si>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</si>
  <si>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</si>
  <si>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</si>
  <si>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</si>
  <si>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</si>
  <si>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</si>
  <si>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</si>
  <si>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</si>
  <si>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</si>
  <si>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</si>
  <si>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</si>
  <si>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</si>
  <si>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</si>
  <si>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</si>
  <si>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</si>
  <si>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</si>
  <si>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</si>
  <si>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</si>
  <si>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</si>
  <si>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</si>
  <si>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</si>
  <si>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</si>
  <si>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</si>
  <si>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</si>
  <si>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</si>
  <si>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</si>
  <si>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</si>
  <si>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</si>
  <si>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</si>
  <si>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</si>
  <si>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</si>
  <si>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</si>
  <si>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</si>
  <si>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</si>
  <si>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</si>
  <si>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</si>
  <si>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</si>
  <si>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</si>
  <si>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</si>
  <si>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</si>
  <si>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</si>
  <si>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</si>
  <si>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</si>
  <si>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</si>
  <si>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</si>
  <si>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</si>
  <si>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</si>
  <si>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</si>
  <si>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</si>
  <si>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</si>
  <si>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</si>
  <si>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</si>
  <si>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</si>
  <si>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</si>
  <si>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</si>
  <si>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</si>
  <si>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</si>
  <si>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</si>
  <si>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</si>
  <si>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</si>
  <si>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</si>
  <si>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</si>
  <si>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</si>
  <si>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</si>
  <si>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</si>
  <si>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</si>
  <si>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</si>
  <si>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</si>
  <si>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</si>
  <si>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</si>
  <si>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</si>
  <si>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</si>
  <si>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</si>
  <si>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</si>
  <si>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</si>
  <si>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</si>
  <si>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</si>
  <si>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</si>
  <si>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</si>
  <si>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</si>
  <si>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</si>
  <si>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</si>
  <si>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</si>
  <si>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</si>
  <si>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</si>
  <si>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</si>
  <si>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</si>
  <si>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</si>
  <si>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</si>
  <si>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</si>
  <si>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</si>
  <si>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</si>
  <si>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</si>
  <si>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</si>
  <si>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</si>
  <si>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</si>
  <si>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</si>
  <si>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</si>
  <si>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</si>
  <si>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</si>
  <si>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</si>
  <si>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</si>
  <si>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</si>
  <si>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</si>
  <si>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</si>
  <si>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</si>
  <si>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</si>
  <si>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</si>
  <si>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</si>
  <si>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</si>
  <si>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</si>
  <si>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</si>
  <si>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</si>
  <si>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</si>
  <si>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</si>
  <si>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</si>
  <si>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</si>
  <si>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</si>
  <si>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</si>
  <si>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</si>
  <si>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</si>
  <si>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</si>
  <si>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</si>
  <si>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</si>
  <si>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</si>
  <si>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</si>
  <si>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</si>
  <si>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</si>
  <si>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</si>
  <si>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</si>
  <si>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</si>
  <si>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</si>
  <si>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</si>
  <si>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</si>
  <si>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</si>
  <si>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</si>
  <si>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</si>
  <si>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</si>
  <si>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</si>
  <si>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</si>
  <si>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</si>
  <si>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</si>
  <si>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</si>
  <si>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</si>
  <si>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</si>
  <si>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</si>
  <si>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</si>
  <si>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</si>
  <si>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</si>
  <si>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</si>
  <si>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</si>
  <si>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</si>
  <si>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</si>
  <si>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</si>
  <si>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</si>
  <si>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</si>
  <si>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</si>
  <si>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</si>
  <si>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</si>
  <si>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</si>
  <si>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</si>
  <si>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</si>
  <si>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</si>
  <si>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</si>
  <si>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</si>
  <si>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</si>
  <si>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</si>
  <si>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</si>
  <si>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</si>
  <si>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</si>
  <si>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</si>
  <si>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</si>
  <si>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</si>
  <si>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</si>
  <si>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</si>
  <si>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</si>
  <si>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</si>
  <si>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</si>
  <si>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</si>
  <si>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</si>
  <si>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</si>
  <si>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</si>
  <si>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</si>
  <si>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</si>
  <si>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</si>
  <si>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</si>
  <si>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</si>
  <si>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</si>
  <si>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</si>
  <si>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</si>
  <si>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</si>
  <si>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</si>
  <si>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</si>
  <si>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</si>
  <si>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</si>
  <si>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</si>
  <si>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</si>
  <si>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</si>
  <si>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</si>
  <si>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</si>
  <si>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</si>
  <si>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</si>
  <si>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</si>
  <si>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</si>
  <si>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</si>
  <si>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</si>
  <si>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</si>
  <si>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</si>
  <si>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</si>
  <si>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</si>
  <si>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</si>
  <si>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</si>
  <si>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</si>
  <si>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</si>
  <si>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</si>
  <si>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</si>
  <si>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</si>
  <si>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</si>
  <si>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</si>
  <si>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</si>
  <si>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</si>
  <si>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</si>
  <si>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</si>
  <si>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</si>
  <si>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</si>
  <si>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</si>
  <si>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</si>
  <si>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</si>
  <si>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</si>
  <si>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</si>
  <si>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</si>
  <si>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</si>
  <si>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</si>
  <si>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</si>
  <si>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</si>
  <si>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</si>
  <si>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</si>
  <si>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</si>
  <si>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</si>
  <si>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</si>
  <si>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</si>
  <si>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</si>
  <si>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</si>
  <si>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</si>
  <si>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</si>
  <si>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</si>
  <si>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</si>
  <si>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</si>
  <si>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</si>
  <si>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</si>
  <si>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</si>
  <si>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</si>
  <si>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</si>
  <si>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</si>
  <si>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</si>
  <si>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</si>
  <si>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</si>
  <si>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</si>
  <si>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</si>
  <si>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</si>
  <si>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</si>
  <si>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</si>
  <si>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</si>
  <si>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</si>
  <si>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</si>
  <si>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</si>
  <si>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</si>
  <si>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</si>
  <si>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</si>
  <si>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</si>
  <si>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</si>
  <si>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</si>
  <si>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</si>
  <si>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</si>
  <si>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</si>
  <si>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</si>
  <si>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</si>
  <si>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</si>
  <si>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</si>
  <si>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</si>
  <si>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</si>
  <si>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</si>
  <si>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</si>
  <si>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</si>
  <si>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</si>
  <si>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</si>
  <si>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</si>
  <si>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</si>
  <si>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</si>
  <si>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</si>
  <si>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</si>
  <si>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</si>
  <si>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</si>
  <si>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</si>
  <si>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</si>
  <si>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</si>
  <si>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</si>
  <si>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</si>
  <si>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</si>
  <si>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</si>
  <si>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</si>
  <si>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</si>
  <si>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</si>
  <si>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</si>
  <si>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</si>
  <si>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</si>
  <si>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</si>
  <si>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</si>
  <si>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</si>
  <si>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</si>
  <si>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</si>
  <si>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</si>
  <si>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</si>
  <si>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</si>
  <si>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</si>
  <si>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</si>
  <si>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</si>
  <si>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</si>
  <si>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</si>
  <si>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</si>
  <si>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</si>
  <si>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</si>
  <si>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</si>
  <si>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</si>
  <si>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</si>
  <si>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</si>
  <si>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</si>
  <si>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</si>
  <si>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</si>
  <si>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</si>
  <si>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</si>
  <si>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</si>
  <si>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</si>
  <si>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</si>
  <si>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</si>
  <si>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</si>
  <si>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</si>
  <si>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</si>
  <si>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</si>
  <si>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</si>
  <si>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</si>
  <si>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</si>
  <si>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</si>
  <si>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</si>
  <si>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</si>
  <si>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</si>
  <si>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</si>
  <si>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</si>
  <si>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</si>
  <si>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</si>
  <si>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</si>
  <si>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</si>
  <si>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</si>
  <si>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</si>
  <si>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</si>
  <si>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</si>
  <si>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</si>
  <si>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</si>
  <si>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</si>
  <si>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</si>
  <si>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</si>
  <si>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</si>
  <si>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</si>
  <si>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</si>
  <si>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</si>
  <si>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</si>
  <si>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</si>
  <si>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</si>
  <si>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</si>
  <si>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</si>
  <si>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</si>
  <si>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</si>
  <si>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</si>
  <si>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</si>
  <si>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</si>
  <si>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</si>
  <si>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</si>
  <si>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</si>
  <si>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</si>
  <si>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</si>
  <si>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</si>
  <si>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</si>
  <si>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</si>
  <si>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</si>
  <si>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</si>
  <si>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</si>
  <si>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</si>
  <si>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</si>
  <si>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</si>
  <si>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</si>
  <si>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</si>
  <si>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</si>
  <si>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</si>
  <si>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</si>
  <si>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</si>
  <si>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</si>
  <si>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</si>
  <si>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</si>
  <si>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</si>
  <si>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</si>
  <si>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</si>
  <si>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</si>
  <si>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</si>
  <si>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</si>
  <si>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</si>
  <si>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</si>
  <si>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</si>
  <si>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</si>
  <si>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</si>
  <si>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</si>
  <si>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</si>
  <si>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</si>
  <si>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</si>
  <si>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</si>
  <si>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</si>
  <si>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</si>
  <si>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</si>
  <si>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</si>
  <si>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</si>
  <si>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</si>
  <si>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</si>
  <si>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</si>
  <si>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</si>
  <si>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</si>
  <si>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</si>
  <si>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</si>
  <si>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</si>
  <si>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</si>
  <si>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</si>
  <si>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</si>
  <si>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</si>
  <si>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</si>
  <si>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</si>
  <si>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</si>
  <si>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</si>
  <si>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</si>
  <si>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</si>
  <si>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</si>
  <si>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</si>
  <si>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</si>
  <si>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</si>
  <si>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</si>
  <si>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</si>
  <si>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</si>
  <si>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</si>
  <si>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</si>
  <si>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</si>
  <si>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</si>
  <si>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</si>
  <si>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</si>
  <si>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</si>
  <si>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</si>
  <si>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</si>
  <si>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</si>
  <si>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</si>
  <si>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</si>
  <si>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</si>
  <si>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</si>
  <si>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</si>
  <si>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</si>
  <si>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</si>
  <si>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</si>
  <si>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</si>
  <si>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</si>
  <si>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</si>
  <si>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</si>
  <si>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</si>
  <si>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</si>
  <si>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</si>
  <si>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</si>
  <si>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</si>
  <si>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</si>
  <si>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</si>
  <si>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</si>
  <si>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</si>
  <si>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</si>
  <si>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</si>
  <si>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</si>
  <si>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</si>
  <si>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</si>
  <si>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</si>
  <si>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</si>
  <si>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</si>
  <si>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</si>
  <si>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</si>
  <si>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</si>
  <si>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</si>
  <si>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</si>
  <si>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</si>
  <si>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</si>
  <si>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</si>
  <si>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</si>
  <si>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</si>
  <si>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</si>
  <si>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</si>
  <si>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</si>
  <si>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</si>
  <si>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</si>
  <si>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</si>
  <si>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</si>
  <si>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</si>
  <si>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</si>
  <si>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</si>
  <si>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</si>
  <si>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</si>
  <si>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</si>
  <si>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</si>
  <si>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</si>
  <si>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</si>
  <si>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</si>
  <si>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</si>
  <si>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</si>
  <si>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</si>
  <si>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</si>
  <si>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</si>
  <si>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</si>
  <si>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</si>
  <si>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</si>
  <si>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</si>
  <si>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</si>
  <si>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</si>
  <si>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</si>
  <si>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</si>
  <si>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</si>
  <si>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</si>
  <si>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</si>
  <si>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</si>
  <si>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</si>
  <si>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</si>
  <si>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</si>
  <si>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</si>
  <si>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</si>
  <si>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</si>
  <si>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</si>
  <si>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</si>
  <si>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</si>
  <si>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</si>
  <si>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</si>
  <si>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</si>
  <si>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</si>
  <si>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</si>
  <si>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</si>
  <si>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</si>
  <si>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</si>
  <si>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</si>
  <si>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</si>
  <si>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</si>
  <si>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</si>
  <si>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</si>
  <si>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</si>
  <si>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</si>
  <si>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</si>
  <si>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</si>
  <si>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</si>
  <si>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</si>
  <si>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</si>
  <si>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</si>
  <si>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</si>
  <si>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</si>
  <si>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</si>
  <si>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</si>
  <si>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</si>
  <si>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</si>
  <si>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</si>
  <si>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</si>
  <si>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</si>
  <si>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</si>
  <si>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</si>
  <si>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</si>
  <si>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</si>
  <si>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</si>
  <si>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</si>
  <si>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</si>
  <si>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</si>
  <si>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</si>
  <si>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</si>
  <si>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</si>
  <si>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</si>
  <si>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</si>
  <si>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</si>
  <si>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</si>
  <si>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</si>
  <si>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</si>
  <si>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</si>
  <si>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</si>
  <si>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</si>
  <si>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</si>
  <si>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</si>
  <si>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</si>
  <si>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</si>
  <si>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</si>
  <si>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</si>
  <si>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</si>
  <si>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</si>
  <si>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</si>
  <si>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</si>
  <si>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</si>
  <si>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</si>
  <si>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</si>
  <si>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</si>
  <si>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</si>
  <si>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</si>
  <si>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</si>
  <si>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</si>
  <si>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</si>
  <si>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</si>
  <si>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</si>
  <si>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</si>
  <si>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</si>
  <si>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</si>
  <si>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</si>
  <si>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</si>
  <si>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</si>
  <si>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</si>
  <si>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</si>
  <si>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</si>
  <si>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</si>
  <si>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</si>
  <si>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</si>
  <si>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</si>
  <si>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</si>
  <si>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</si>
  <si>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</si>
  <si>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</si>
  <si>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</si>
  <si>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</si>
  <si>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</si>
  <si>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</si>
  <si>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</si>
  <si>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</si>
  <si>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</si>
  <si>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</si>
  <si>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</si>
  <si>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</si>
  <si>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</si>
  <si>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</si>
  <si>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</si>
  <si>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</si>
  <si>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</si>
  <si>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</si>
  <si>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</si>
  <si>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</si>
  <si>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</si>
  <si>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</si>
  <si>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</si>
  <si>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</si>
  <si>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</si>
  <si>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</si>
  <si>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</si>
  <si>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</si>
  <si>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</si>
  <si>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</si>
  <si>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</si>
  <si>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</si>
  <si>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</si>
  <si>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</si>
  <si>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</si>
  <si>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</si>
  <si>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</si>
  <si>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</si>
  <si>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</si>
  <si>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</si>
  <si>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</si>
  <si>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</si>
  <si>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</si>
  <si>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</si>
  <si>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</si>
  <si>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</si>
  <si>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</si>
  <si>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</si>
  <si>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</si>
  <si>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</si>
  <si>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</si>
  <si>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</si>
  <si>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</si>
  <si>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</si>
  <si>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</si>
  <si>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</si>
  <si>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</si>
  <si>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</si>
  <si>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</si>
  <si>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</si>
  <si>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</si>
  <si>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</si>
  <si>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</si>
  <si>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</si>
  <si>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</si>
  <si>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</si>
  <si>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</si>
  <si>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</si>
  <si>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</si>
  <si>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</si>
  <si>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</si>
  <si>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</si>
  <si>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</si>
  <si>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</si>
  <si>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</si>
  <si>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</si>
  <si>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</si>
  <si>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</si>
  <si>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</si>
  <si>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</si>
  <si>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</si>
  <si>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</si>
  <si>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</si>
  <si>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</si>
  <si>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</si>
  <si>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</si>
  <si>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</si>
  <si>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</si>
  <si>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</si>
  <si>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</si>
  <si>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</si>
  <si>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</si>
  <si>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</si>
  <si>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</si>
  <si>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</si>
  <si>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</si>
  <si>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</si>
  <si>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</si>
  <si>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</si>
  <si>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</si>
  <si>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</si>
  <si>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</si>
  <si>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</si>
  <si>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</si>
  <si>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</si>
  <si>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</si>
  <si>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</si>
  <si>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</si>
  <si>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</si>
  <si>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</si>
  <si>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</si>
  <si>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</si>
  <si>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</si>
  <si>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</si>
  <si>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</si>
  <si>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</si>
  <si>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</si>
  <si>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</si>
  <si>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</si>
  <si>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</si>
  <si>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</si>
  <si>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</si>
  <si>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</si>
  <si>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</si>
  <si>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</si>
  <si>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</si>
  <si>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</si>
  <si>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</si>
  <si>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</si>
  <si>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</si>
  <si>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</si>
  <si>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</si>
  <si>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</si>
  <si>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</si>
  <si>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</si>
  <si>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</si>
  <si>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</si>
  <si>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</si>
  <si>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</si>
  <si>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</si>
  <si>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</si>
  <si>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</si>
  <si>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</si>
  <si>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</si>
  <si>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</si>
  <si>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</si>
  <si>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</si>
  <si>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</si>
  <si>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</si>
  <si>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</si>
  <si>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</si>
  <si>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</si>
  <si>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</si>
  <si>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</si>
  <si>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</si>
  <si>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</si>
  <si>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</si>
  <si>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</si>
  <si>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</si>
  <si>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</si>
  <si>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</si>
  <si>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</si>
  <si>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</si>
  <si>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</si>
  <si>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</si>
  <si>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</si>
  <si>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</si>
  <si>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</si>
  <si>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</si>
  <si>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</si>
  <si>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</si>
  <si>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</si>
  <si>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</si>
  <si>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</si>
  <si>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</si>
  <si>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</si>
  <si>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</si>
  <si>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</si>
  <si>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</si>
  <si>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</si>
  <si>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</si>
  <si>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</si>
  <si>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</si>
  <si>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</si>
  <si>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</si>
  <si>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</si>
  <si>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</si>
  <si>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</si>
  <si>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</si>
  <si>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</si>
  <si>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</si>
  <si>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</si>
  <si>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</si>
  <si>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</si>
  <si>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</si>
  <si>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</si>
  <si>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</si>
  <si>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</si>
  <si>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</si>
  <si>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</si>
  <si>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</si>
  <si>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</si>
  <si>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</si>
  <si>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</si>
  <si>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</si>
  <si>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</si>
  <si>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</si>
  <si>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</si>
  <si>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</si>
  <si>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</si>
  <si>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</si>
  <si>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</si>
  <si>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</si>
  <si>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</si>
  <si>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</si>
  <si>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</si>
  <si>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</si>
  <si>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</si>
  <si>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</si>
  <si>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</si>
  <si>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</si>
  <si>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</si>
  <si>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</si>
  <si>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</si>
  <si>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</si>
  <si>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</si>
  <si>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</si>
  <si>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</si>
  <si>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</si>
  <si>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</si>
  <si>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</si>
  <si>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</si>
  <si>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</si>
  <si>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</si>
  <si>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</si>
  <si>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</si>
  <si>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</si>
  <si>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</si>
  <si>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</si>
  <si>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</si>
  <si>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</si>
  <si>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</si>
  <si>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</si>
  <si>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</si>
  <si>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</si>
  <si>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</si>
  <si>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</si>
  <si>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</si>
  <si>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</si>
  <si>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</si>
  <si>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</si>
  <si>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</si>
  <si>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</si>
  <si>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</si>
  <si>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</si>
  <si>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</si>
  <si>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</si>
  <si>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</si>
  <si>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</si>
  <si>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</si>
  <si>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</si>
  <si>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</si>
  <si>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</si>
  <si>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</si>
  <si>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</si>
  <si>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</si>
  <si>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</si>
  <si>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</si>
  <si>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</si>
  <si>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</si>
  <si>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</si>
  <si>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</si>
  <si>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</si>
  <si>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</si>
  <si>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</si>
  <si>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</si>
  <si>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</si>
  <si>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</si>
  <si>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</si>
  <si>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</si>
  <si>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</si>
  <si>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</si>
  <si>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</si>
  <si>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</si>
  <si>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</si>
  <si>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</si>
  <si>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</si>
  <si>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</si>
  <si>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</si>
  <si>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</si>
  <si>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</si>
  <si>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</si>
  <si>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</si>
  <si>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</si>
  <si>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</si>
  <si>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</si>
  <si>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</si>
  <si>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</si>
  <si>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</si>
  <si>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</si>
  <si>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</si>
  <si>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</si>
  <si>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</si>
  <si>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</si>
  <si>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</si>
  <si>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</si>
  <si>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</si>
  <si>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</si>
  <si>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</si>
  <si>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</si>
  <si>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</si>
  <si>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</si>
  <si>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</si>
  <si>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</si>
  <si>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</si>
  <si>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</si>
  <si>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</si>
  <si>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</si>
  <si>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</si>
  <si>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</si>
  <si>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</si>
  <si>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</si>
  <si>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</si>
  <si>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</si>
  <si>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</si>
  <si>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</si>
  <si>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</si>
  <si>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</si>
  <si>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</si>
  <si>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</si>
  <si>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</si>
  <si>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</si>
  <si>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</si>
  <si>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</si>
  <si>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</si>
  <si>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</si>
  <si>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</si>
  <si>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</si>
  <si>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</si>
  <si>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</si>
  <si>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</si>
  <si>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</si>
  <si>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</si>
  <si>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</si>
  <si>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</si>
  <si>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</si>
  <si>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</si>
  <si>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</si>
  <si>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</si>
  <si>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</si>
  <si>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</si>
  <si>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</si>
  <si>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</si>
  <si>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</si>
  <si>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</si>
  <si>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</si>
  <si>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</si>
  <si>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</si>
  <si>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</si>
  <si>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</si>
  <si>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</si>
  <si>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</si>
  <si>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</si>
  <si>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</si>
  <si>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</si>
  <si>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</si>
  <si>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</si>
  <si>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</si>
  <si>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</si>
  <si>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</si>
  <si>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</si>
  <si>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</si>
  <si>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</si>
  <si>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</si>
  <si>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</si>
  <si>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</si>
  <si>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</si>
  <si>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</si>
  <si>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</si>
  <si>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</si>
  <si>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</si>
  <si>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</si>
  <si>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</si>
  <si>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</si>
  <si>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</si>
  <si>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</si>
  <si>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</si>
  <si>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</si>
  <si>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</si>
  <si>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</si>
  <si>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</si>
  <si>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</si>
  <si>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</si>
  <si>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</si>
  <si>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</si>
  <si>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</si>
  <si>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</si>
  <si>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</si>
  <si>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</si>
  <si>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</si>
  <si>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</si>
  <si>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</si>
  <si>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</si>
  <si>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</si>
  <si>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</si>
  <si>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</si>
  <si>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</si>
  <si>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</si>
  <si>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</si>
  <si>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</si>
  <si>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</si>
  <si>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</si>
  <si>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</si>
  <si>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</si>
  <si>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</si>
  <si>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</si>
  <si>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</si>
  <si>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</si>
  <si>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</si>
  <si>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</si>
  <si>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</si>
  <si>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</si>
  <si>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</si>
  <si>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</si>
  <si>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</si>
  <si>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</si>
  <si>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</si>
  <si>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</si>
  <si>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</si>
  <si>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</si>
  <si>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</si>
  <si>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</si>
  <si>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</si>
  <si>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</si>
  <si>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</si>
  <si>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</si>
  <si>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</si>
  <si>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</si>
  <si>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</si>
  <si>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</si>
  <si>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</si>
  <si>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</si>
  <si>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</si>
  <si>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</si>
  <si>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</si>
  <si>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</si>
  <si>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</si>
  <si>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</si>
  <si>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</si>
  <si>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</si>
  <si>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</si>
  <si>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</si>
  <si>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</si>
  <si>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</si>
  <si>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</si>
  <si>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</si>
  <si>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</si>
  <si>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</si>
  <si>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</si>
  <si>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</si>
  <si>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</si>
  <si>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</si>
  <si>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</si>
  <si>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</si>
  <si>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</si>
  <si>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</si>
  <si>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</si>
  <si>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</si>
  <si>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</si>
  <si>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</si>
  <si>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</si>
  <si>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</si>
  <si>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</si>
  <si>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</si>
  <si>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</si>
  <si>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</si>
  <si>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</si>
  <si>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</si>
  <si>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</si>
  <si>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</si>
  <si>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</si>
  <si>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</si>
  <si>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</si>
  <si>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</si>
  <si>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</si>
  <si>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</si>
  <si>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</si>
  <si>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</si>
  <si>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</si>
  <si>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</si>
  <si>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</si>
  <si>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</si>
  <si>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</si>
  <si>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</si>
  <si>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</si>
  <si>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</si>
  <si>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</si>
  <si>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</si>
  <si>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</si>
  <si>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</si>
  <si>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</si>
  <si>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</si>
  <si>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</si>
  <si>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</si>
  <si>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</si>
  <si>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</si>
  <si>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</si>
  <si>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</si>
  <si>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</si>
  <si>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</si>
  <si>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</si>
  <si>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</si>
  <si>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</si>
  <si>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</si>
  <si>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</si>
  <si>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</si>
  <si>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</si>
  <si>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</si>
  <si>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</si>
  <si>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</si>
  <si>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</si>
  <si>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</si>
  <si>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</si>
  <si>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</si>
  <si>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</si>
  <si>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</si>
  <si>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</si>
  <si>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</si>
  <si>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</si>
  <si>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</si>
  <si>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</si>
  <si>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</si>
  <si>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</si>
  <si>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</si>
  <si>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</si>
  <si>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</si>
  <si>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</si>
  <si>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</si>
  <si>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</si>
  <si>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</si>
  <si>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</si>
  <si>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</si>
  <si>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</si>
  <si>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</si>
  <si>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</si>
  <si>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</si>
  <si>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</si>
  <si>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</si>
  <si>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</si>
  <si>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</si>
  <si>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</si>
  <si>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</si>
  <si>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</si>
  <si>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</si>
  <si>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</si>
  <si>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</si>
  <si>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</si>
  <si>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</si>
  <si>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</si>
  <si>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</si>
  <si>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</si>
  <si>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</si>
  <si>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</si>
  <si>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</si>
  <si>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</si>
  <si>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</si>
  <si>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</si>
  <si>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</si>
  <si>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</si>
  <si>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</si>
  <si>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</si>
  <si>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</si>
  <si>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</si>
  <si>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</si>
  <si>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</si>
  <si>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</si>
  <si>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</si>
  <si>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</si>
  <si>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</si>
  <si>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</si>
  <si>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</si>
  <si>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</si>
  <si>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</si>
  <si>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</si>
  <si>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</si>
  <si>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</si>
  <si>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</si>
  <si>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</si>
  <si>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</si>
  <si>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</si>
  <si>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</si>
  <si>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</si>
  <si>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</si>
  <si>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</si>
  <si>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</si>
  <si>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</si>
  <si>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</si>
  <si>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</si>
  <si>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</si>
  <si>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</si>
  <si>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</si>
  <si>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</si>
  <si>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</si>
  <si>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</si>
  <si>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</si>
  <si>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</si>
  <si>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</si>
  <si>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</si>
  <si>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</si>
  <si>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</si>
  <si>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</si>
  <si>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</si>
  <si>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</si>
  <si>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</si>
  <si>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</si>
  <si>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</si>
  <si>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</si>
  <si>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</si>
  <si>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</si>
  <si>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</si>
  <si>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</si>
  <si>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</si>
  <si>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</si>
  <si>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</si>
  <si>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</si>
  <si>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</si>
  <si>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</si>
  <si>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</si>
  <si>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</si>
  <si>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</si>
  <si>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</si>
  <si>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</si>
  <si>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</si>
  <si>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</si>
  <si>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</si>
  <si>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</si>
  <si>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</si>
  <si>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</si>
  <si>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</si>
  <si>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</si>
  <si>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</si>
  <si>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</si>
  <si>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</si>
  <si>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</si>
  <si>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</si>
  <si>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</si>
  <si>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</si>
  <si>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</si>
  <si>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</si>
  <si>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</si>
  <si>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</si>
  <si>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</si>
  <si>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</si>
  <si>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</si>
  <si>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</si>
  <si>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</si>
  <si>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</si>
  <si>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</si>
  <si>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</si>
  <si>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</si>
  <si>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</si>
  <si>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</si>
  <si>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</si>
  <si>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</si>
  <si>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</si>
  <si>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</si>
  <si>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</si>
  <si>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</si>
  <si>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</si>
  <si>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</si>
  <si>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</si>
  <si>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</si>
  <si>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</si>
  <si>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</si>
  <si>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</si>
  <si>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</si>
  <si>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</si>
  <si>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</si>
  <si>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</si>
  <si>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</si>
  <si>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</si>
  <si>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</si>
  <si>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</si>
  <si>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</si>
  <si>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</si>
  <si>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</si>
  <si>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</si>
  <si>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</si>
  <si>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</si>
  <si>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</si>
  <si>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</si>
  <si>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</si>
  <si>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</si>
  <si>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</si>
  <si>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</si>
  <si>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</si>
  <si>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</si>
  <si>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</si>
  <si>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</si>
  <si>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</si>
  <si>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</si>
  <si>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</si>
  <si>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</si>
  <si>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</si>
  <si>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</si>
  <si>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</si>
  <si>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</si>
  <si>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</si>
  <si>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</si>
  <si>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</si>
  <si>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</si>
  <si>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</si>
  <si>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</si>
  <si>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</si>
  <si>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</si>
  <si>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</si>
  <si>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</si>
  <si>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</si>
  <si>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</si>
  <si>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</si>
  <si>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</si>
  <si>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</si>
  <si>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</si>
  <si>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</si>
  <si>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</si>
  <si>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</si>
  <si>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</si>
  <si>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</si>
  <si>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</si>
  <si>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</si>
  <si>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</si>
  <si>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</si>
  <si>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</si>
  <si>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</si>
  <si>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</si>
  <si>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</si>
  <si>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</si>
  <si>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</si>
  <si>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</si>
  <si>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</si>
  <si>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</si>
  <si>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</si>
  <si>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</si>
  <si>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</si>
  <si>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</si>
  <si>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</si>
  <si>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</si>
  <si>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</si>
  <si>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</si>
  <si>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</si>
  <si>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</si>
  <si>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</si>
  <si>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</si>
  <si>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</si>
  <si>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</si>
  <si>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</si>
  <si>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</si>
  <si>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</si>
  <si>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</si>
  <si>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</si>
  <si>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</si>
  <si>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</si>
  <si>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</si>
  <si>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</si>
  <si>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</si>
  <si>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</si>
  <si>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</si>
  <si>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</si>
  <si>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</si>
  <si>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</si>
  <si>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</si>
  <si>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</si>
  <si>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</si>
  <si>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</si>
  <si>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</si>
  <si>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</si>
  <si>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</si>
  <si>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</si>
  <si>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</si>
  <si>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</si>
  <si>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</si>
  <si>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</si>
  <si>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</si>
  <si>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</si>
  <si>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</si>
  <si>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</si>
  <si>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</si>
  <si>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</si>
  <si>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</si>
  <si>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</si>
  <si>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</si>
  <si>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</si>
  <si>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</si>
  <si>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</si>
  <si>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</si>
  <si>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</si>
  <si>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</si>
  <si>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</si>
  <si>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</si>
  <si>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</si>
  <si>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</si>
  <si>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</si>
  <si>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</si>
  <si>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</si>
  <si>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</si>
  <si>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</si>
  <si>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</si>
  <si>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</si>
  <si>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</si>
  <si>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</si>
  <si>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</si>
  <si>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</si>
  <si>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</si>
  <si>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</si>
  <si>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</si>
  <si>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</si>
  <si>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</si>
  <si>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</si>
  <si>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</si>
  <si>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</si>
  <si>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</si>
  <si>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</si>
  <si>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</si>
  <si>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</si>
  <si>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</si>
  <si>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</si>
  <si>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</si>
  <si>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</si>
  <si>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</si>
  <si>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</si>
  <si>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</si>
  <si>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</si>
  <si>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</si>
  <si>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</si>
  <si>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</si>
  <si>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</si>
  <si>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</si>
  <si>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</si>
  <si>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</si>
  <si>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</si>
  <si>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</si>
  <si>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</si>
  <si>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</si>
  <si>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</si>
  <si>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</si>
  <si>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</si>
  <si>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</si>
  <si>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</si>
  <si>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</si>
  <si>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</si>
  <si>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</si>
  <si>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</si>
  <si>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</si>
  <si>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</si>
  <si>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</si>
  <si>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</si>
  <si>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</si>
  <si>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</si>
  <si>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</si>
  <si>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</si>
  <si>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</si>
  <si>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</si>
  <si>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</si>
  <si>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</si>
  <si>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</si>
  <si>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</si>
  <si>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</si>
  <si>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</si>
  <si>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</si>
  <si>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</si>
  <si>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</si>
  <si>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</si>
  <si>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</si>
  <si>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</si>
  <si>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</si>
  <si>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</si>
  <si>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</si>
  <si>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</si>
  <si>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</si>
  <si>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</si>
  <si>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</si>
  <si>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</si>
  <si>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</si>
  <si>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</si>
  <si>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</si>
  <si>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</si>
  <si>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</si>
  <si>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</si>
  <si>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</si>
  <si>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</si>
  <si>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</si>
  <si>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</si>
  <si>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</si>
  <si>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</si>
  <si>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</si>
  <si>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</si>
  <si>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</si>
  <si>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</si>
  <si>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</si>
  <si>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</si>
  <si>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</si>
  <si>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</si>
  <si>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</si>
  <si>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</si>
  <si>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</si>
  <si>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</si>
  <si>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</si>
  <si>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</si>
  <si>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</si>
  <si>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</si>
  <si>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</si>
  <si>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</si>
  <si>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</si>
  <si>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</si>
  <si>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</si>
  <si>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</si>
  <si>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</si>
  <si>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</si>
  <si>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</si>
  <si>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</si>
  <si>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</si>
  <si>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</si>
  <si>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</si>
  <si>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</si>
  <si>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</si>
  <si>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</si>
  <si>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</si>
  <si>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</si>
  <si>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</si>
  <si>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</si>
  <si>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</si>
  <si>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</si>
  <si>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</si>
  <si>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</si>
  <si>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</si>
  <si>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</si>
  <si>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</si>
  <si>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</si>
  <si>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</si>
  <si>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</si>
  <si>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</si>
  <si>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</si>
  <si>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</si>
  <si>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</si>
  <si>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</si>
  <si>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</si>
  <si>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</si>
  <si>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</si>
  <si>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</si>
  <si>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</si>
  <si>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</si>
  <si>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</si>
  <si>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</si>
  <si>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</si>
  <si>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</si>
  <si>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</si>
  <si>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</si>
  <si>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</si>
  <si>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</si>
  <si>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</si>
  <si>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</si>
  <si>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</si>
  <si>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</si>
  <si>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</si>
  <si>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</si>
  <si>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</si>
  <si>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</si>
  <si>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</si>
  <si>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</si>
  <si>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</si>
  <si>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</si>
  <si>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</si>
  <si>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</si>
  <si>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</si>
  <si>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</si>
  <si>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</si>
  <si>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</si>
  <si>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</si>
  <si>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</si>
  <si>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</si>
  <si>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</si>
  <si>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</si>
  <si>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</si>
  <si>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</si>
  <si>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</si>
  <si>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</si>
  <si>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</si>
  <si>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</si>
  <si>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</si>
  <si>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</si>
  <si>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</si>
  <si>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</si>
  <si>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</si>
  <si>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</si>
  <si>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</si>
  <si>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</si>
  <si>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</si>
  <si>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</si>
  <si>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</si>
  <si>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</si>
  <si>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</si>
  <si>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</si>
  <si>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</si>
  <si>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</si>
  <si>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</si>
  <si>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</si>
  <si>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</si>
  <si>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</si>
  <si>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</si>
  <si>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</si>
  <si>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</si>
  <si>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</si>
  <si>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</si>
  <si>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</si>
  <si>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</si>
  <si>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</si>
  <si>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</si>
  <si>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</si>
  <si>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</si>
  <si>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</si>
  <si>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</si>
  <si>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</si>
  <si>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</si>
  <si>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</si>
  <si>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</si>
  <si>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</si>
  <si>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</si>
  <si>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</si>
  <si>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</si>
  <si>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</si>
  <si>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</si>
  <si>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</si>
  <si>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</si>
  <si>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</si>
  <si>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</si>
  <si>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</si>
  <si>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</si>
  <si>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</si>
  <si>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</si>
  <si>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</si>
  <si>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</si>
  <si>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</si>
  <si>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</si>
  <si>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</si>
  <si>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</si>
  <si>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</si>
  <si>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</si>
  <si>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</si>
  <si>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</si>
  <si>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</si>
  <si>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</si>
  <si>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</si>
  <si>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</si>
  <si>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</si>
  <si>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</si>
  <si>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</si>
  <si>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</si>
  <si>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</si>
  <si>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</si>
  <si>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</si>
  <si>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</si>
  <si>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</si>
  <si>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</si>
  <si>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</si>
  <si>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</si>
  <si>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</si>
  <si>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</si>
  <si>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</si>
  <si>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</si>
  <si>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</si>
  <si>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</si>
  <si>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</si>
  <si>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</si>
  <si>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</si>
  <si>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</si>
  <si>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</si>
  <si>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</si>
  <si>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</si>
  <si>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</si>
  <si>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</si>
  <si>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</si>
  <si>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</si>
  <si>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</si>
  <si>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</si>
  <si>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</si>
  <si>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</si>
  <si>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</si>
  <si>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</si>
  <si>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</si>
  <si>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</si>
  <si>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</si>
  <si>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</si>
  <si>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</si>
  <si>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</si>
  <si>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</si>
  <si>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</si>
  <si>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</si>
  <si>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</si>
  <si>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</si>
  <si>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</si>
  <si>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</si>
  <si>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</si>
  <si>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</si>
  <si>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</si>
  <si>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</si>
  <si>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</si>
  <si>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</si>
  <si>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</si>
  <si>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</si>
  <si>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</si>
  <si>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</si>
  <si>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</si>
  <si>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</si>
  <si>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</si>
  <si>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</si>
  <si>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</si>
  <si>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</si>
  <si>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</si>
  <si>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</si>
  <si>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</si>
  <si>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</si>
  <si>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</si>
  <si>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</si>
  <si>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</si>
  <si>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</si>
  <si>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</si>
  <si>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</si>
  <si>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</si>
  <si>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</si>
  <si>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</si>
  <si>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</si>
  <si>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</si>
  <si>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</si>
  <si>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</si>
  <si>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</si>
  <si>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</si>
  <si>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</si>
  <si>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</si>
  <si>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</si>
  <si>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</si>
  <si>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</si>
  <si>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</si>
  <si>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</si>
  <si>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</si>
  <si>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</si>
  <si>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</si>
  <si>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</si>
  <si>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</si>
  <si>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</si>
  <si>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</si>
  <si>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</si>
  <si>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</si>
  <si>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</si>
  <si>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</si>
  <si>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</si>
  <si>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</si>
  <si>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</si>
  <si>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</si>
  <si>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</si>
  <si>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</si>
  <si>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</si>
  <si>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</si>
  <si>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</si>
  <si>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</si>
  <si>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</si>
  <si>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</si>
  <si>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</si>
  <si>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</si>
  <si>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</si>
  <si>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</si>
  <si>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</si>
  <si>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</si>
  <si>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</si>
  <si>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</si>
  <si>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</si>
  <si>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</si>
  <si>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</si>
  <si>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</si>
  <si>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</si>
  <si>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</si>
  <si>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</si>
  <si>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</si>
  <si>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</si>
  <si>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</si>
  <si>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</si>
  <si>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</si>
  <si>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</si>
  <si>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</si>
  <si>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</si>
  <si>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</si>
  <si>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</si>
  <si>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</si>
  <si>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</si>
  <si>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</si>
  <si>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</si>
  <si>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</si>
  <si>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</si>
  <si>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</si>
  <si>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</si>
  <si>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</si>
  <si>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</si>
  <si>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</si>
  <si>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</si>
  <si>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</si>
  <si>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</si>
  <si>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</si>
  <si>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</si>
  <si>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</si>
  <si>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</si>
  <si>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</si>
  <si>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</si>
  <si>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</si>
  <si>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</si>
  <si>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</si>
  <si>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</si>
  <si>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</si>
  <si>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</si>
  <si>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</si>
  <si>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</si>
  <si>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</si>
  <si>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</si>
  <si>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</si>
  <si>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</si>
  <si>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</si>
  <si>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</si>
  <si>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</si>
  <si>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</si>
  <si>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</si>
  <si>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</si>
  <si>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</si>
  <si>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</si>
  <si>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</si>
  <si>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</si>
  <si>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</si>
  <si>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</si>
  <si>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</si>
  <si>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</si>
  <si>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</si>
  <si>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</si>
  <si>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</si>
  <si>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</si>
  <si>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</si>
  <si>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</si>
  <si>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</si>
  <si>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</si>
  <si>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</si>
  <si>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</si>
  <si>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</si>
  <si>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</si>
  <si>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</si>
  <si>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</si>
  <si>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</si>
  <si>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</si>
  <si>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</si>
  <si>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</si>
  <si>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</si>
  <si>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</si>
  <si>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</si>
  <si>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</si>
  <si>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</si>
  <si>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</si>
  <si>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</si>
  <si>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</si>
  <si>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</si>
  <si>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</si>
  <si>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</si>
  <si>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</si>
  <si>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</si>
  <si>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</si>
  <si>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</si>
  <si>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</si>
  <si>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</si>
  <si>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</si>
  <si>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</si>
  <si>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</si>
  <si>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</si>
  <si>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</si>
  <si>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</si>
  <si>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</si>
  <si>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</si>
  <si>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</si>
  <si>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</si>
  <si>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</si>
  <si>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</si>
  <si>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</si>
  <si>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</si>
  <si>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</si>
  <si>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</si>
  <si>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</si>
  <si>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</si>
  <si>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</si>
  <si>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</si>
  <si>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</si>
  <si>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</si>
  <si>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</si>
  <si>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</si>
  <si>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</si>
  <si>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</si>
  <si>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</si>
  <si>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</si>
  <si>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</si>
  <si>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</si>
  <si>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</si>
  <si>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</si>
  <si>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</si>
  <si>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</si>
  <si>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</si>
  <si>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</si>
  <si>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</si>
  <si>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</si>
  <si>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</si>
  <si>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</si>
  <si>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</si>
  <si>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</si>
  <si>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</si>
  <si>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</si>
  <si>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</si>
  <si>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</si>
  <si>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</si>
  <si>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</si>
  <si>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</si>
  <si>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</si>
  <si>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</si>
  <si>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</si>
  <si>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</si>
  <si>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</si>
  <si>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</si>
  <si>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</si>
  <si>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</si>
  <si>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</si>
  <si>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</si>
  <si>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</si>
  <si>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</si>
  <si>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</si>
  <si>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</si>
  <si>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</si>
  <si>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</si>
  <si>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</si>
  <si>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</si>
  <si>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</si>
  <si>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</si>
  <si>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</si>
  <si>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</si>
  <si>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</si>
  <si>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</si>
  <si>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</si>
  <si>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</si>
  <si>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</si>
  <si>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</si>
  <si>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</si>
  <si>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</si>
  <si>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</si>
  <si>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</si>
  <si>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</si>
  <si>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</si>
  <si>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</si>
  <si>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</si>
  <si>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</si>
  <si>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</si>
  <si>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</si>
  <si>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</si>
  <si>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</si>
  <si>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</si>
  <si>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</si>
  <si>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</si>
  <si>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</si>
  <si>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</si>
  <si>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</si>
  <si>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</si>
  <si>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</si>
  <si>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</si>
  <si>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</si>
  <si>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</si>
  <si>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</si>
  <si>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</si>
  <si>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</si>
  <si>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</si>
  <si>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</si>
  <si>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</si>
  <si>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</si>
  <si>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</si>
  <si>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</si>
  <si>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</si>
  <si>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</si>
  <si>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</si>
  <si>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</si>
  <si>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</si>
  <si>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</si>
  <si>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</si>
  <si>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</si>
  <si>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</si>
  <si>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</si>
  <si>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</si>
  <si>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</si>
  <si>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</si>
  <si>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</si>
  <si>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</si>
  <si>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</si>
  <si>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</si>
  <si>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</si>
  <si>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</si>
  <si>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</si>
  <si>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</si>
  <si>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</si>
  <si>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</si>
  <si>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</si>
  <si>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</si>
  <si>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</si>
  <si>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</si>
  <si>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</si>
  <si>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</si>
  <si>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</si>
  <si>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</si>
  <si>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</si>
  <si>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</si>
  <si>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</si>
  <si>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</si>
  <si>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</si>
  <si>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</si>
  <si>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</si>
  <si>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</si>
  <si>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</si>
  <si>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</si>
  <si>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</si>
  <si>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</si>
  <si>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</si>
  <si>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</si>
  <si>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</si>
  <si>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</si>
  <si>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</si>
  <si>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</si>
  <si>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</si>
  <si>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</si>
  <si>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</si>
  <si>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</si>
  <si>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</si>
  <si>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</si>
  <si>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</si>
  <si>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</si>
  <si>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</si>
  <si>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</si>
  <si>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</si>
  <si>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</si>
  <si>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</si>
  <si>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</si>
  <si>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</si>
  <si>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</si>
  <si>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</si>
  <si>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</si>
  <si>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</si>
  <si>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</si>
  <si>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</si>
  <si>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</si>
  <si>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</si>
  <si>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</si>
  <si>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</si>
  <si>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</si>
  <si>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</si>
  <si>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</si>
  <si>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</si>
  <si>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</si>
  <si>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</si>
  <si>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</si>
  <si>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</si>
  <si>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</si>
  <si>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</si>
  <si>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</si>
  <si>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</si>
  <si>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</si>
  <si>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</si>
  <si>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</si>
  <si>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</si>
  <si>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</si>
  <si>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</si>
  <si>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</si>
  <si>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</si>
  <si>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</si>
  <si>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</si>
  <si>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</si>
  <si>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</si>
  <si>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</si>
  <si>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</si>
  <si>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</si>
  <si>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</si>
  <si>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</si>
  <si>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</si>
  <si>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</si>
  <si>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</si>
  <si>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</si>
  <si>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</si>
  <si>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</si>
  <si>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</si>
  <si>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</si>
  <si>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</si>
  <si>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</si>
  <si>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</si>
  <si>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</si>
  <si>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</si>
  <si>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</si>
  <si>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</si>
  <si>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</si>
  <si>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</si>
  <si>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</si>
  <si>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</si>
  <si>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</si>
  <si>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</si>
  <si>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</si>
  <si>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</si>
  <si>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</si>
  <si>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</si>
  <si>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</si>
  <si>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</si>
  <si>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</si>
  <si>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</si>
  <si>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</si>
  <si>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</si>
  <si>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</si>
  <si>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</si>
  <si>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</si>
  <si>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</si>
  <si>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</si>
  <si>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</si>
  <si>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</si>
  <si>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</si>
  <si>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</si>
  <si>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</si>
  <si>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</si>
  <si>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</si>
  <si>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</si>
  <si>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</si>
  <si>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</si>
  <si>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</si>
  <si>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</si>
  <si>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</si>
  <si>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</si>
  <si>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</si>
  <si>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</si>
  <si>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</si>
  <si>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</si>
  <si>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</si>
  <si>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</si>
  <si>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</si>
  <si>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</si>
  <si>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</si>
  <si>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</si>
  <si>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</si>
  <si>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</si>
  <si>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</si>
  <si>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</si>
  <si>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</si>
  <si>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</si>
  <si>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</si>
  <si>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</si>
  <si>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</si>
  <si>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</si>
  <si>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</si>
  <si>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</si>
  <si>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</si>
  <si>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</si>
  <si>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</si>
  <si>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</si>
  <si>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</si>
  <si>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</si>
  <si>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</si>
  <si>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</si>
  <si>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</si>
  <si>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</si>
  <si>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</si>
  <si>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</si>
  <si>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</si>
  <si>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</si>
  <si>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</si>
  <si>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</si>
  <si>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</si>
  <si>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</si>
  <si>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</si>
  <si>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</si>
  <si>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</si>
  <si>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</si>
  <si>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</si>
  <si>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</si>
  <si>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</si>
  <si>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</si>
  <si>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</si>
  <si>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</si>
  <si>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</si>
  <si>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</si>
  <si>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</si>
  <si>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</si>
  <si>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</si>
  <si>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</si>
  <si>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</si>
  <si>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</si>
  <si>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</si>
  <si>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</si>
  <si>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</si>
  <si>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</si>
  <si>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</si>
  <si>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</si>
  <si>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</si>
  <si>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</si>
  <si>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</si>
  <si>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</si>
  <si>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</si>
  <si>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</si>
  <si>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</si>
  <si>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</si>
  <si>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</si>
  <si>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</si>
  <si>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</si>
  <si>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</si>
  <si>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</si>
  <si>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</si>
  <si>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</si>
  <si>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</si>
  <si>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</si>
  <si>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</si>
  <si>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</si>
  <si>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</si>
  <si>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</si>
  <si>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</si>
  <si>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</si>
  <si>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</si>
  <si>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</si>
  <si>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</si>
  <si>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</si>
  <si>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</si>
  <si>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</si>
  <si>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</si>
  <si>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</si>
  <si>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</si>
  <si>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</si>
  <si>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</si>
  <si>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</si>
  <si>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</si>
  <si>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</si>
  <si>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</si>
  <si>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</si>
  <si>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</si>
  <si>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</si>
  <si>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</si>
  <si>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</si>
  <si>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</si>
  <si>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</si>
  <si>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</si>
  <si>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</si>
  <si>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</si>
  <si>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</si>
  <si>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</si>
  <si>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</si>
  <si>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</si>
  <si>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</si>
  <si>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</si>
  <si>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</si>
  <si>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</si>
  <si>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</si>
  <si>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</si>
  <si>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</si>
  <si>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</si>
  <si>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</si>
  <si>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</si>
  <si>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</si>
  <si>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</si>
  <si>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</si>
  <si>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</si>
  <si>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</si>
  <si>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</si>
  <si>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</si>
  <si>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</si>
  <si>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</si>
  <si>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</si>
  <si>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</si>
  <si>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</si>
  <si>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</si>
  <si>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</si>
  <si>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</si>
  <si>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</si>
  <si>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</si>
  <si>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</si>
  <si>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</si>
  <si>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</si>
  <si>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</si>
  <si>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</si>
  <si>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</si>
  <si>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</si>
  <si>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</si>
  <si>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</si>
  <si>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</si>
  <si>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</si>
  <si>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</si>
  <si>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</si>
  <si>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</si>
  <si>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</si>
  <si>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</si>
  <si>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</si>
  <si>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</si>
  <si>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</si>
  <si>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</si>
  <si>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</si>
  <si>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</si>
  <si>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</si>
  <si>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</si>
  <si>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</si>
  <si>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</si>
  <si>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</si>
  <si>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</si>
  <si>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</si>
  <si>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</si>
  <si>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</si>
  <si>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</si>
  <si>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</si>
  <si>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</si>
  <si>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</si>
  <si>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</si>
  <si>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</si>
  <si>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</si>
  <si>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</si>
  <si>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</si>
  <si>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</si>
  <si>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</si>
  <si>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</si>
  <si>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</si>
  <si>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</si>
  <si>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</si>
  <si>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</si>
  <si>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</si>
  <si>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</si>
  <si>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</si>
  <si>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</si>
  <si>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</si>
  <si>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</si>
  <si>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</si>
  <si>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</si>
  <si>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</si>
  <si>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</si>
  <si>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</si>
  <si>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</si>
  <si>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</si>
  <si>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</si>
  <si>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</si>
  <si>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</si>
  <si>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</si>
  <si>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</si>
  <si>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</si>
  <si>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</si>
  <si>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</si>
  <si>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</si>
  <si>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</si>
  <si>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</si>
  <si>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</si>
  <si>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</si>
  <si>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</si>
  <si>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</si>
  <si>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</si>
  <si>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</si>
  <si>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</si>
  <si>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</si>
  <si>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</si>
  <si>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</si>
  <si>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</si>
  <si>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</si>
  <si>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</si>
  <si>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</si>
  <si>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</si>
  <si>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</si>
  <si>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</si>
  <si>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</si>
  <si>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</si>
  <si>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</si>
  <si>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</si>
  <si>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</si>
  <si>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</si>
  <si>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</si>
  <si>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</si>
  <si>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</si>
  <si>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</si>
  <si>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</si>
  <si>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</si>
  <si>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</si>
  <si>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</si>
  <si>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</si>
  <si>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</si>
  <si>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</si>
  <si>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</si>
  <si>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</si>
  <si>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</si>
  <si>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</si>
  <si>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</si>
  <si>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</si>
  <si>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</si>
  <si>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</si>
  <si>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</si>
  <si>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</si>
  <si>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</si>
  <si>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</si>
  <si>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</si>
  <si>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</si>
  <si>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</si>
  <si>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</si>
  <si>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</si>
  <si>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</si>
  <si>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</si>
  <si>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</si>
  <si>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</si>
  <si>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</si>
  <si>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</si>
  <si>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</si>
  <si>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</si>
  <si>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</si>
  <si>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</si>
  <si>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</si>
  <si>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</si>
  <si>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</si>
  <si>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</si>
  <si>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</si>
  <si>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</si>
  <si>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</si>
  <si>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</si>
  <si>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</si>
  <si>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</si>
  <si>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</si>
  <si>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</si>
  <si>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</si>
  <si>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</si>
  <si>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</si>
  <si>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</si>
  <si>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</si>
  <si>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</si>
  <si>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</si>
  <si>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</si>
  <si>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</si>
  <si>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</si>
  <si>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</si>
  <si>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</si>
  <si>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</si>
  <si>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</si>
  <si>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</si>
  <si>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</si>
  <si>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</si>
  <si>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</si>
  <si>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</si>
  <si>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</si>
  <si>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</si>
  <si>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</si>
  <si>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</si>
  <si>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</si>
  <si>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</si>
  <si>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</si>
  <si>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</si>
  <si>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</si>
  <si>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</si>
  <si>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</si>
  <si>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</si>
  <si>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</si>
  <si>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</si>
  <si>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</si>
  <si>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</si>
  <si>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</si>
  <si>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</si>
  <si>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</si>
  <si>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</si>
  <si>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</si>
  <si>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</si>
  <si>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</si>
  <si>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</si>
  <si>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</si>
  <si>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</si>
  <si>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</si>
  <si>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</si>
  <si>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</si>
  <si>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</si>
  <si>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</si>
  <si>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</si>
  <si>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</si>
  <si>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</si>
  <si>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</si>
  <si>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</si>
  <si>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</si>
  <si>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</si>
  <si>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</si>
  <si>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</si>
  <si>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</si>
  <si>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</si>
  <si>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</si>
  <si>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</si>
  <si>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</si>
  <si>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</si>
  <si>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</si>
  <si>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</si>
  <si>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</si>
  <si>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</si>
  <si>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</si>
  <si>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</si>
  <si>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</si>
  <si>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</si>
  <si>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</si>
  <si>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</si>
  <si>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</si>
  <si>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</si>
  <si>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</si>
  <si>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</si>
  <si>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</si>
  <si>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</si>
  <si>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</si>
  <si>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</si>
  <si>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</si>
  <si>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</si>
  <si>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</si>
  <si>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</si>
  <si>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</si>
  <si>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</si>
  <si>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</si>
  <si>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</si>
  <si>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</si>
  <si>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</si>
  <si>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</si>
  <si>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</si>
  <si>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</si>
  <si>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</si>
  <si>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</si>
  <si>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</si>
  <si>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</si>
  <si>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</si>
  <si>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</si>
  <si>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</si>
  <si>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</si>
  <si>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</si>
  <si>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</si>
  <si>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</si>
  <si>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</si>
  <si>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</si>
  <si>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</si>
  <si>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</si>
  <si>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</si>
  <si>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</si>
  <si>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</si>
  <si>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</si>
  <si>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</si>
  <si>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</si>
  <si>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</si>
  <si>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</si>
  <si>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</si>
  <si>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</si>
  <si>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</si>
  <si>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</si>
  <si>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</si>
  <si>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</si>
  <si>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</si>
  <si>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</si>
  <si>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</si>
  <si>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</si>
  <si>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</si>
  <si>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</si>
  <si>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</si>
  <si>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</si>
  <si>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</si>
  <si>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</si>
  <si>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</si>
  <si>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</si>
  <si>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</si>
  <si>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</si>
  <si>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</si>
  <si>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</si>
  <si>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</si>
  <si>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</si>
  <si>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</si>
  <si>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</si>
  <si>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</si>
  <si>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</si>
  <si>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</si>
  <si>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</si>
  <si>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</si>
  <si>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</si>
  <si>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</si>
  <si>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</si>
  <si>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</si>
  <si>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</si>
  <si>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</si>
  <si>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</si>
  <si>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</si>
  <si>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</si>
  <si>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</si>
  <si>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</si>
  <si>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</si>
  <si>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</si>
  <si>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</si>
  <si>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</si>
  <si>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</si>
  <si>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</si>
  <si>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</si>
  <si>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</si>
  <si>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</si>
  <si>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</si>
  <si>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</si>
  <si>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</si>
  <si>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</si>
  <si>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</si>
  <si>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</si>
  <si>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</si>
  <si>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</si>
  <si>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</si>
  <si>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</si>
  <si>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</si>
  <si>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</si>
  <si>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</si>
  <si>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</si>
  <si>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</si>
  <si>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</si>
  <si>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</si>
  <si>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</si>
  <si>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</si>
  <si>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</si>
  <si>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</si>
  <si>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</si>
  <si>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</si>
  <si>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</si>
  <si>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</si>
  <si>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</si>
  <si>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</si>
  <si>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</si>
  <si>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</si>
  <si>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</si>
  <si>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</si>
  <si>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</si>
  <si>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</si>
  <si>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</si>
  <si>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</si>
  <si>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</si>
  <si>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</si>
  <si>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</si>
  <si>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</si>
  <si>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</si>
  <si>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</si>
  <si>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</si>
  <si>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</si>
  <si>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</si>
  <si>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</si>
  <si>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</si>
  <si>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</si>
  <si>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</si>
  <si>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</si>
  <si>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</si>
  <si>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</si>
  <si>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</si>
  <si>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</si>
  <si>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</si>
  <si>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</si>
  <si>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</si>
  <si>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</si>
  <si>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</si>
  <si>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</si>
  <si>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</si>
  <si>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</si>
  <si>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</si>
  <si>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</si>
  <si>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</si>
  <si>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</si>
  <si>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</si>
  <si>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</si>
  <si>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</si>
  <si>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</si>
  <si>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</si>
  <si>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</si>
  <si>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</si>
  <si>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</si>
  <si>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</si>
  <si>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</si>
  <si>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</si>
  <si>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</si>
  <si>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</si>
  <si>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</si>
  <si>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</si>
  <si>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</si>
  <si>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</si>
  <si>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</si>
  <si>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</si>
  <si>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</si>
  <si>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</si>
  <si>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</si>
  <si>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</si>
  <si>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</si>
  <si>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</si>
  <si>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</si>
  <si>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</si>
  <si>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</si>
  <si>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</si>
  <si>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</si>
  <si>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</si>
  <si>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</si>
  <si>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</si>
  <si>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</si>
  <si>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</si>
  <si>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</si>
  <si>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</si>
  <si>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</si>
  <si>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</si>
  <si>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</si>
  <si>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</si>
  <si>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</si>
  <si>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</si>
  <si>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</si>
  <si>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</si>
  <si>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</si>
  <si>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</si>
  <si>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</si>
  <si>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</si>
  <si>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</si>
  <si>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</si>
  <si>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</si>
  <si>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</si>
  <si>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</si>
  <si>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</si>
  <si>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</si>
  <si>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</si>
  <si>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</si>
  <si>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</si>
  <si>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</si>
  <si>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</si>
  <si>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</si>
  <si>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</si>
  <si>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</si>
  <si>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</si>
  <si>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</si>
  <si>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</si>
  <si>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</si>
  <si>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</si>
  <si>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</si>
  <si>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</si>
  <si>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</si>
  <si>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</si>
  <si>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</si>
  <si>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</si>
  <si>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</si>
  <si>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</si>
  <si>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</si>
  <si>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</si>
  <si>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</si>
  <si>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</si>
  <si>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</si>
  <si>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</si>
  <si>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</si>
  <si>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</si>
  <si>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</si>
  <si>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</si>
  <si>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</si>
  <si>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</si>
  <si>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</si>
  <si>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</si>
  <si>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</si>
  <si>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</si>
  <si>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</si>
  <si>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</si>
  <si>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</si>
  <si>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</si>
  <si>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</si>
  <si>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</si>
  <si>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</si>
  <si>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</si>
  <si>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</si>
  <si>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</si>
  <si>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</si>
  <si>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</si>
  <si>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</si>
  <si>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</si>
  <si>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</si>
  <si>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</si>
  <si>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</si>
  <si>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</si>
  <si>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</si>
  <si>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</si>
  <si>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</si>
  <si>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</si>
  <si>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</si>
  <si>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</si>
  <si>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</si>
  <si>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</si>
  <si>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</si>
  <si>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</si>
  <si>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</si>
  <si>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</si>
  <si>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</si>
  <si>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</si>
  <si>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</si>
  <si>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</si>
  <si>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</si>
  <si>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</si>
  <si>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</si>
  <si>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</si>
  <si>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</si>
  <si>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</si>
  <si>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</si>
  <si>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</si>
  <si>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</si>
  <si>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</si>
  <si>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</si>
  <si>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</si>
  <si>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</si>
  <si>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</si>
  <si>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</si>
  <si>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</si>
  <si>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</si>
  <si>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</si>
  <si>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</si>
  <si>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</si>
  <si>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</si>
  <si>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</si>
  <si>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</si>
  <si>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</si>
  <si>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</si>
  <si>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</si>
  <si>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</si>
  <si>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</si>
  <si>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</si>
  <si>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</si>
  <si>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</si>
  <si>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</si>
  <si>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</si>
  <si>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</si>
  <si>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</si>
  <si>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</si>
  <si>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</si>
  <si>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</si>
  <si>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</si>
  <si>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</si>
  <si>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</si>
  <si>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</si>
  <si>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</si>
  <si>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</si>
  <si>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</si>
  <si>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</si>
  <si>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</si>
  <si>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</si>
  <si>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</si>
  <si>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</si>
  <si>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</si>
  <si>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</si>
  <si>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</si>
  <si>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</si>
  <si>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</si>
  <si>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</si>
  <si>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</si>
  <si>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</si>
  <si>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</si>
  <si>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</si>
  <si>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</si>
  <si>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</si>
  <si>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</si>
  <si>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</si>
  <si>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</si>
  <si>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</si>
  <si>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</si>
  <si>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</si>
  <si>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</si>
  <si>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</si>
  <si>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</si>
  <si>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</si>
  <si>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</si>
  <si>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</si>
  <si>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</si>
  <si>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</si>
  <si>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</si>
  <si>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</si>
  <si>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</si>
  <si>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</si>
  <si>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</si>
  <si>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</si>
  <si>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</si>
  <si>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</si>
  <si>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</si>
  <si>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</si>
  <si>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</si>
  <si>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</si>
  <si>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</si>
  <si>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</si>
  <si>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</si>
  <si>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</si>
  <si>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</si>
  <si>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</si>
  <si>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</si>
  <si>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</si>
  <si>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</si>
  <si>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</si>
  <si>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</si>
  <si>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</si>
  <si>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</si>
  <si>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</si>
  <si>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</si>
  <si>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</si>
  <si>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</si>
  <si>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</si>
  <si>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</si>
  <si>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</si>
  <si>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</si>
  <si>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</si>
  <si>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</si>
  <si>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</si>
  <si>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</si>
  <si>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</si>
  <si>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</si>
  <si>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</si>
  <si>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</si>
  <si>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</si>
  <si>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</si>
  <si>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</si>
  <si>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</si>
  <si>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</si>
  <si>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</si>
  <si>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</si>
  <si>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</si>
  <si>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</si>
  <si>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</si>
  <si>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</si>
  <si>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</si>
  <si>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</si>
  <si>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</si>
  <si>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</si>
  <si>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</si>
  <si>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</si>
  <si>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</si>
  <si>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</si>
  <si>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</si>
  <si>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</si>
  <si>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</si>
  <si>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</si>
  <si>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</si>
  <si>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</si>
  <si>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</si>
  <si>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</si>
  <si>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</si>
  <si>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</si>
  <si>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</si>
  <si>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</si>
  <si>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</si>
  <si>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</si>
  <si>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</si>
  <si>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</si>
  <si>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</si>
  <si>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</si>
  <si>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</si>
  <si>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</si>
  <si>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</si>
  <si>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</si>
  <si>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</si>
  <si>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</si>
  <si>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</si>
  <si>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</si>
  <si>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</si>
  <si>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</si>
  <si>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</si>
  <si>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</si>
  <si>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</si>
  <si>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</si>
  <si>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</si>
  <si>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</si>
  <si>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</si>
  <si>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</si>
  <si>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</si>
  <si>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</si>
  <si>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</si>
  <si>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</si>
  <si>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</si>
  <si>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</si>
  <si>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</si>
  <si>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</si>
  <si>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</si>
  <si>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</si>
  <si>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</si>
  <si>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</si>
  <si>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</si>
  <si>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</si>
  <si>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</si>
  <si>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</si>
  <si>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</si>
  <si>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</si>
  <si>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</si>
  <si>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</si>
  <si>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</si>
  <si>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</si>
  <si>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</si>
  <si>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</si>
  <si>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</si>
  <si>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</si>
  <si>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</si>
  <si>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</si>
  <si>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</si>
  <si>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</si>
  <si>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</si>
  <si>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</si>
  <si>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</si>
  <si>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</si>
  <si>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</si>
  <si>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</si>
  <si>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</si>
  <si>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</si>
  <si>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</si>
  <si>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</si>
  <si>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</si>
  <si>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</si>
  <si>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</si>
  <si>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</si>
  <si>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</si>
  <si>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</si>
  <si>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</si>
  <si>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</si>
  <si>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</si>
  <si>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</si>
  <si>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</si>
  <si>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</si>
  <si>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</si>
  <si>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</si>
  <si>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</si>
  <si>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</si>
  <si>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</si>
  <si>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</si>
  <si>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</si>
  <si>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</si>
  <si>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</si>
  <si>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</si>
  <si>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</si>
  <si>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</si>
  <si>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</si>
  <si>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</si>
  <si>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</si>
  <si>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</si>
  <si>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</si>
  <si>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</si>
  <si>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</si>
  <si>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</si>
  <si>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</si>
  <si>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</si>
  <si>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</si>
  <si>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</si>
  <si>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</si>
  <si>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</si>
  <si>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</si>
  <si>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</si>
  <si>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</si>
  <si>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</si>
  <si>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</si>
  <si>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</si>
  <si>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</si>
  <si>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</si>
  <si>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</si>
  <si>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</si>
  <si>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</si>
  <si>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</si>
  <si>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</si>
  <si>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</si>
  <si>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</si>
  <si>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</si>
  <si>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</si>
  <si>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</si>
  <si>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</si>
  <si>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</si>
  <si>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</si>
  <si>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</si>
  <si>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</si>
  <si>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</si>
  <si>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</si>
  <si>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</si>
  <si>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</si>
  <si>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</si>
  <si>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</si>
  <si>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</si>
  <si>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</si>
  <si>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</si>
  <si>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</si>
  <si>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</si>
  <si>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</si>
  <si>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</si>
  <si>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</si>
  <si>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</si>
  <si>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</si>
  <si>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</si>
  <si>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</si>
  <si>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</si>
  <si>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</si>
  <si>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</si>
  <si>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</si>
  <si>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</si>
  <si>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</si>
  <si>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</si>
  <si>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</si>
  <si>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</si>
  <si>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</si>
  <si>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</si>
  <si>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</si>
  <si>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</si>
  <si>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</si>
  <si>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</si>
  <si>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</si>
  <si>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</si>
  <si>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</si>
  <si>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</si>
  <si>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</si>
  <si>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</si>
  <si>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</si>
  <si>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</si>
  <si>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</si>
  <si>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</si>
  <si>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</si>
  <si>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</si>
  <si>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</si>
  <si>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</si>
  <si>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</si>
  <si>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</si>
  <si>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</si>
  <si>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</si>
  <si>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</si>
  <si>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</si>
  <si>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</si>
  <si>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</si>
  <si>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</si>
  <si>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</si>
  <si>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</si>
  <si>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</si>
  <si>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</si>
  <si>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</si>
  <si>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</si>
  <si>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</si>
  <si>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</si>
  <si>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</si>
  <si>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</si>
  <si>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</si>
  <si>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</si>
  <si>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</si>
  <si>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</si>
  <si>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</si>
  <si>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</si>
  <si>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</si>
  <si>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</si>
  <si>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</si>
  <si>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</si>
  <si>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</si>
  <si>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</si>
  <si>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</si>
  <si>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</si>
  <si>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</si>
  <si>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</si>
  <si>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</si>
  <si>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</si>
  <si>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</si>
  <si>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</si>
  <si>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</si>
  <si>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</si>
  <si>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</si>
  <si>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</si>
  <si>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</si>
  <si>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</si>
  <si>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</si>
  <si>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</si>
  <si>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</si>
  <si>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</si>
  <si>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</si>
  <si>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</si>
  <si>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</si>
  <si>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</si>
  <si>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</si>
  <si>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</si>
  <si>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</si>
  <si>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</si>
  <si>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</si>
  <si>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</si>
  <si>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</si>
  <si>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</si>
  <si>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</si>
  <si>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</si>
  <si>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</si>
  <si>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</si>
  <si>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</si>
  <si>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</si>
  <si>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</si>
  <si>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</si>
  <si>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</si>
  <si>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</si>
  <si>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</si>
  <si>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</si>
  <si>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</si>
  <si>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</si>
  <si>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</si>
  <si>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</si>
  <si>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</si>
  <si>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</si>
  <si>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</si>
  <si>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</si>
  <si>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</si>
  <si>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</si>
  <si>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</si>
  <si>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</si>
  <si>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</si>
  <si>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</si>
  <si>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</si>
  <si>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</si>
  <si>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</si>
  <si>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</si>
  <si>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</si>
  <si>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</si>
  <si>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</si>
  <si>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</si>
  <si>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</si>
  <si>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</si>
  <si>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</si>
  <si>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</si>
  <si>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</si>
  <si>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</si>
  <si>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</si>
  <si>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</si>
  <si>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</si>
  <si>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</si>
  <si>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</si>
  <si>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</si>
  <si>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</si>
  <si>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</si>
  <si>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</si>
  <si>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</si>
  <si>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</si>
  <si>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</si>
  <si>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</si>
  <si>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</si>
  <si>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</si>
  <si>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</si>
  <si>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</si>
  <si>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</si>
  <si>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</si>
  <si>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</si>
  <si>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</si>
  <si>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</si>
  <si>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</si>
  <si>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</si>
  <si>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</si>
  <si>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</si>
  <si>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</si>
  <si>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</si>
  <si>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</si>
  <si>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</si>
  <si>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</si>
  <si>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</si>
  <si>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</si>
  <si>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</si>
  <si>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</si>
  <si>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</si>
  <si>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</si>
  <si>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</si>
  <si>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</si>
  <si>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</si>
  <si>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</si>
  <si>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</si>
  <si>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</si>
  <si>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</si>
  <si>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</si>
  <si>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</si>
  <si>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</si>
  <si>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</si>
  <si>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</si>
  <si>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</si>
  <si>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</si>
  <si>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</si>
  <si>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</si>
  <si>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</si>
  <si>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</si>
  <si>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</si>
  <si>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</si>
  <si>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</si>
  <si>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</si>
  <si>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</si>
  <si>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</si>
  <si>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</si>
  <si>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</si>
  <si>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</si>
  <si>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</si>
  <si>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</si>
  <si>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</si>
  <si>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</si>
  <si>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</si>
  <si>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</si>
  <si>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</si>
  <si>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</si>
  <si>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</si>
  <si>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</si>
  <si>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</si>
  <si>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</si>
  <si>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</si>
  <si>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</si>
  <si>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</si>
  <si>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</si>
  <si>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</si>
  <si>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</si>
  <si>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</si>
  <si>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</si>
  <si>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</si>
  <si>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</si>
  <si>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</si>
  <si>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</si>
  <si>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</si>
  <si>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</si>
  <si>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</si>
  <si>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</si>
  <si>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</si>
  <si>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</si>
  <si>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</si>
  <si>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</si>
  <si>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</si>
  <si>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</si>
  <si>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</si>
  <si>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</si>
  <si>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</si>
  <si>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</si>
  <si>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</si>
  <si>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</si>
  <si>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</si>
  <si>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</si>
  <si>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</si>
  <si>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</si>
  <si>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</si>
  <si>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</si>
  <si>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</si>
  <si>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</si>
  <si>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</si>
  <si>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</si>
  <si>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</si>
  <si>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</si>
  <si>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</si>
  <si>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</si>
  <si>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</si>
  <si>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</si>
  <si>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</si>
  <si>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</si>
  <si>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</si>
  <si>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</si>
  <si>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</si>
  <si>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</si>
  <si>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</si>
  <si>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</si>
  <si>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</si>
  <si>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</si>
  <si>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</si>
  <si>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</si>
  <si>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</si>
  <si>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</si>
  <si>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</si>
  <si>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</si>
  <si>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</si>
  <si>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</si>
  <si>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</si>
  <si>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</si>
  <si>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</si>
  <si>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</si>
  <si>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</si>
  <si>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</si>
  <si>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</si>
  <si>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</si>
  <si>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</si>
  <si>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</si>
  <si>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</si>
  <si>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</si>
  <si>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</si>
  <si>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</si>
  <si>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</si>
  <si>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</si>
  <si>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</si>
  <si>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</si>
  <si>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</si>
  <si>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</si>
  <si>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</si>
  <si>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</si>
  <si>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</si>
  <si>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</si>
  <si>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</si>
  <si>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</si>
  <si>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</si>
  <si>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</si>
  <si>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</si>
  <si>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</si>
  <si>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</si>
  <si>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</si>
  <si>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</si>
  <si>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</si>
  <si>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</si>
  <si>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</si>
  <si>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</si>
  <si>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</si>
  <si>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</si>
  <si>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</si>
  <si>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</si>
  <si>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</si>
  <si>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</si>
  <si>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</si>
  <si>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</si>
  <si>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</si>
  <si>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</si>
  <si>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</si>
  <si>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</si>
  <si>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</si>
  <si>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</si>
  <si>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</si>
  <si>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</si>
  <si>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</si>
  <si>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</si>
  <si>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</si>
  <si>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</si>
  <si>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</si>
  <si>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</si>
  <si>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</si>
  <si>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</si>
  <si>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</si>
  <si>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</si>
  <si>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</si>
  <si>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</si>
  <si>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</si>
  <si>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</si>
  <si>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</si>
  <si>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</si>
  <si>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</si>
  <si>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</si>
  <si>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</si>
  <si>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</si>
  <si>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</si>
  <si>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</si>
  <si>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</si>
  <si>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</si>
  <si>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</si>
  <si>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</si>
  <si>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</si>
  <si>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</si>
  <si>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</si>
  <si>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</si>
  <si>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</si>
  <si>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</si>
  <si>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</si>
  <si>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</si>
  <si>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</si>
  <si>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</si>
  <si>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</si>
  <si>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</si>
  <si>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</si>
  <si>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</si>
  <si>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</si>
  <si>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</si>
  <si>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</si>
  <si>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</si>
  <si>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</si>
  <si>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</si>
  <si>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</si>
  <si>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</si>
  <si>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</si>
  <si>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</si>
  <si>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</si>
  <si>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</si>
  <si>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</si>
  <si>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</si>
  <si>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</si>
  <si>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</si>
  <si>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</si>
  <si>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</si>
  <si>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</si>
  <si>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</si>
  <si>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</si>
  <si>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</si>
  <si>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</si>
  <si>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</si>
  <si>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</si>
  <si>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</si>
  <si>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</si>
  <si>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</si>
  <si>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</si>
  <si>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</si>
  <si>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</si>
  <si>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</si>
  <si>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</si>
  <si>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</si>
  <si>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</si>
  <si>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</si>
  <si>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</si>
  <si>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</si>
  <si>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</si>
  <si>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</si>
  <si>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</si>
  <si>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</si>
  <si>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</si>
  <si>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</si>
  <si>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</si>
  <si>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</si>
  <si>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</si>
  <si>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</si>
  <si>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</si>
  <si>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</si>
  <si>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</si>
  <si>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</si>
  <si>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</si>
  <si>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</si>
  <si>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</si>
  <si>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</si>
  <si>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</si>
  <si>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</si>
  <si>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</si>
  <si>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</si>
  <si>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</si>
  <si>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</si>
  <si>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</si>
  <si>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</si>
  <si>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</si>
  <si>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</si>
  <si>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</si>
  <si>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</si>
  <si>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</si>
  <si>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</si>
  <si>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</si>
  <si>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</si>
  <si>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</si>
  <si>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</si>
  <si>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</si>
  <si>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</si>
  <si>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</si>
  <si>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</si>
  <si>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</si>
  <si>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</si>
  <si>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</si>
  <si>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</si>
  <si>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</si>
  <si>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</si>
  <si>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</si>
  <si>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</si>
  <si>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</si>
  <si>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</si>
  <si>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</si>
  <si>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</si>
  <si>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</si>
  <si>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</si>
  <si>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</si>
  <si>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</si>
  <si>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</si>
  <si>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</si>
  <si>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</si>
  <si>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</si>
  <si>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</si>
  <si>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</si>
  <si>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</si>
  <si>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</si>
  <si>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</si>
  <si>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</si>
  <si>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</si>
  <si>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</si>
  <si>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</si>
  <si>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</si>
  <si>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</si>
  <si>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</si>
  <si>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</si>
  <si>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</si>
  <si>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</si>
  <si>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</si>
  <si>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</si>
  <si>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</si>
  <si>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</si>
  <si>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</si>
  <si>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</si>
  <si>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</si>
  <si>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</si>
  <si>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</si>
  <si>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</si>
  <si>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</si>
  <si>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</si>
  <si>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</si>
  <si>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</si>
  <si>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</si>
  <si>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</si>
  <si>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</si>
  <si>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</si>
  <si>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</si>
  <si>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</si>
  <si>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</si>
  <si>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</si>
  <si>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</si>
  <si>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</si>
  <si>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</si>
  <si>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</si>
  <si>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</si>
  <si>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</si>
  <si>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</si>
  <si>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</si>
  <si>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</si>
  <si>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</si>
  <si>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</si>
  <si>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</si>
  <si>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</si>
  <si>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</si>
  <si>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</si>
  <si>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</si>
  <si>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</si>
  <si>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</si>
  <si>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</si>
  <si>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</si>
  <si>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</si>
  <si>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</si>
  <si>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</si>
  <si>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</si>
  <si>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</si>
  <si>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</si>
  <si>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</si>
  <si>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</si>
  <si>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</si>
  <si>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</si>
  <si>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</si>
  <si>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</si>
  <si>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</si>
  <si>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</si>
  <si>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</si>
  <si>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</si>
  <si>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</si>
  <si>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</si>
  <si>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</si>
  <si>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</si>
  <si>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</si>
  <si>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</si>
  <si>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</si>
  <si>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</si>
  <si>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</si>
  <si>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</si>
  <si>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</si>
  <si>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</si>
  <si>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</si>
  <si>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</si>
  <si>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</si>
  <si>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</si>
  <si>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</si>
  <si>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</si>
  <si>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</si>
  <si>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</si>
  <si>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</si>
  <si>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</si>
  <si>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</si>
  <si>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</si>
  <si>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</si>
  <si>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</si>
  <si>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</si>
  <si>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</si>
  <si>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</si>
  <si>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</si>
  <si>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</si>
  <si>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</si>
  <si>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</si>
  <si>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</si>
  <si>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</si>
  <si>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</si>
  <si>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</si>
  <si>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</si>
  <si>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</si>
  <si>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</si>
  <si>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</si>
  <si>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</si>
  <si>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</si>
  <si>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</si>
  <si>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</si>
  <si>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</si>
  <si>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</si>
  <si>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</si>
  <si>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</si>
  <si>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</si>
  <si>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</si>
  <si>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</si>
  <si>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</si>
  <si>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</si>
  <si>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</si>
  <si>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</si>
  <si>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</si>
  <si>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</si>
  <si>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</si>
  <si>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</si>
  <si>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</si>
  <si>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</si>
  <si>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</si>
  <si>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</si>
  <si>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</si>
  <si>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</si>
  <si>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</si>
  <si>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</si>
  <si>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</si>
  <si>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</si>
  <si>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</si>
  <si>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</si>
  <si>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</si>
  <si>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</si>
  <si>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</si>
  <si>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</si>
  <si>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</si>
  <si>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</si>
  <si>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</si>
  <si>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</si>
  <si>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</si>
  <si>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</si>
  <si>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</si>
  <si>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</si>
  <si>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</si>
  <si>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</si>
  <si>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</si>
  <si>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</si>
  <si>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</si>
  <si>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</si>
  <si>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</si>
  <si>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</si>
  <si>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</si>
  <si>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</si>
  <si>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</si>
  <si>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</si>
  <si>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</si>
  <si>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</si>
  <si>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</si>
  <si>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</si>
  <si>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</si>
  <si>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</si>
  <si>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</si>
  <si>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</si>
  <si>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</si>
  <si>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</si>
  <si>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</si>
  <si>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</si>
  <si>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</si>
  <si>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</si>
  <si>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</si>
  <si>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</si>
  <si>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</si>
  <si>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</si>
  <si>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</si>
  <si>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</si>
  <si>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</si>
  <si>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</si>
  <si>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</si>
  <si>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</si>
  <si>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</si>
  <si>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</si>
  <si>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</si>
  <si>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</si>
  <si>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</si>
  <si>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</si>
  <si>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</si>
  <si>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</si>
  <si>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</si>
  <si>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</si>
  <si>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</si>
  <si>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</si>
  <si>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</si>
  <si>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</si>
  <si>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</si>
  <si>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</si>
  <si>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</si>
  <si>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</si>
  <si>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</si>
  <si>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</si>
  <si>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</si>
  <si>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</si>
  <si>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</si>
  <si>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</si>
  <si>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</si>
  <si>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</si>
  <si>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</si>
  <si>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</si>
  <si>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</si>
  <si>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</si>
  <si>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</si>
  <si>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</si>
  <si>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</si>
  <si>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</si>
  <si>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</si>
  <si>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</si>
  <si>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</si>
  <si>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</si>
  <si>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</si>
  <si>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</si>
  <si>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</si>
  <si>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</si>
  <si>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</si>
  <si>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</si>
  <si>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</si>
  <si>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</si>
  <si>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</si>
  <si>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</si>
  <si>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</si>
  <si>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</si>
  <si>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</si>
  <si>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</si>
  <si>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</si>
  <si>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</si>
  <si>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</si>
  <si>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</si>
  <si>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</si>
  <si>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</si>
  <si>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</si>
  <si>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</si>
  <si>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</si>
  <si>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</si>
  <si>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</si>
  <si>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</si>
  <si>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</si>
  <si>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</si>
  <si>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</si>
  <si>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</si>
  <si>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</si>
  <si>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</si>
  <si>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</si>
  <si>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</si>
  <si>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</si>
  <si>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</si>
  <si>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</si>
  <si>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</si>
  <si>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</si>
  <si>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</si>
  <si>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</si>
  <si>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</si>
  <si>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</si>
  <si>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</si>
  <si>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</si>
  <si>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</si>
  <si>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</si>
  <si>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</si>
  <si>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</si>
  <si>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</si>
  <si>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</si>
  <si>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</si>
  <si>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</si>
  <si>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</si>
  <si>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</si>
  <si>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</si>
  <si>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</si>
  <si>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</si>
  <si>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</si>
  <si>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</si>
  <si>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</si>
  <si>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</si>
  <si>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</si>
  <si>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</si>
  <si>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</si>
  <si>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</si>
  <si>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</si>
  <si>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</si>
  <si>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</si>
  <si>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</si>
  <si>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</si>
  <si>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</si>
  <si>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</si>
  <si>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</si>
  <si>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</si>
  <si>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</si>
  <si>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</si>
  <si>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</si>
  <si>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</si>
  <si>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</si>
  <si>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</si>
  <si>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</si>
  <si>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</si>
  <si>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</si>
  <si>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</si>
  <si>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</si>
  <si>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</si>
  <si>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</si>
  <si>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</si>
  <si>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</si>
  <si>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</si>
  <si>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</si>
  <si>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</si>
  <si>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</si>
  <si>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</si>
  <si>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</si>
  <si>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</si>
  <si>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</si>
  <si>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</si>
  <si>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</si>
  <si>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</si>
  <si>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</si>
  <si>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</si>
  <si>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</si>
  <si>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</si>
  <si>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</si>
  <si>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</si>
  <si>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</si>
  <si>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</si>
  <si>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</si>
  <si>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</si>
  <si>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</si>
  <si>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</si>
  <si>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</si>
  <si>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</si>
  <si>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</si>
  <si>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</si>
  <si>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</si>
  <si>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</si>
  <si>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</si>
  <si>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</si>
  <si>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</si>
  <si>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</si>
  <si>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</si>
  <si>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</si>
  <si>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</si>
  <si>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</si>
  <si>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</si>
  <si>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</si>
  <si>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</si>
  <si>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</si>
  <si>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</si>
  <si>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</si>
  <si>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</si>
  <si>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</si>
  <si>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</si>
  <si>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</si>
  <si>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</si>
  <si>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</si>
  <si>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</si>
  <si>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</si>
  <si>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</si>
  <si>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</si>
  <si>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</si>
  <si>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</si>
  <si>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</si>
  <si>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</si>
  <si>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</si>
  <si>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</si>
  <si>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</si>
  <si>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</si>
  <si>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</si>
  <si>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</si>
  <si>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</si>
  <si>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</si>
  <si>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</si>
  <si>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</si>
  <si>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</si>
  <si>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</si>
  <si>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</si>
  <si>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</si>
  <si>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</si>
  <si>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</si>
  <si>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</si>
  <si>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</si>
  <si>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</si>
  <si>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</si>
  <si>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</si>
  <si>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</si>
  <si>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</si>
  <si>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</si>
  <si>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</si>
  <si>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</si>
  <si>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</si>
  <si>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</si>
  <si>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</si>
  <si>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</si>
  <si>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</si>
  <si>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</si>
  <si>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</si>
  <si>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</si>
  <si>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</si>
  <si>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</si>
  <si>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</si>
  <si>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</si>
  <si>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</si>
  <si>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</si>
  <si>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</si>
  <si>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</si>
  <si>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</si>
  <si>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</si>
  <si>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</si>
  <si>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</si>
  <si>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</si>
  <si>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</si>
  <si>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</si>
  <si>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</si>
  <si>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</si>
  <si>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</si>
  <si>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</si>
  <si>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</si>
  <si>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</si>
  <si>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</si>
  <si>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</si>
  <si>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</si>
  <si>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</si>
  <si>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</si>
  <si>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</si>
  <si>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</si>
  <si>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</si>
  <si>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</si>
  <si>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</si>
  <si>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</si>
  <si>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</si>
  <si>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</si>
  <si>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</si>
  <si>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</si>
  <si>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</si>
  <si>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</si>
  <si>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</si>
  <si>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</si>
  <si>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</si>
  <si>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</si>
  <si>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</si>
  <si>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</si>
  <si>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</si>
  <si>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</si>
  <si>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</si>
  <si>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</si>
  <si>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</si>
  <si>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</si>
  <si>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</si>
  <si>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</si>
  <si>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</si>
  <si>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</si>
  <si>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</si>
  <si>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</si>
  <si>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</si>
  <si>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</si>
  <si>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</si>
  <si>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</si>
  <si>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</si>
  <si>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</si>
  <si>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</si>
  <si>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</si>
  <si>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</si>
  <si>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</si>
  <si>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</si>
  <si>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</si>
  <si>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</si>
  <si>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</si>
  <si>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</si>
  <si>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</si>
  <si>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</si>
  <si>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</si>
  <si>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</si>
  <si>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</si>
  <si>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</si>
  <si>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</si>
  <si>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</si>
  <si>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</si>
  <si>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</si>
  <si>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</si>
  <si>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</si>
  <si>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</si>
  <si>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</si>
  <si>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</si>
  <si>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</si>
  <si>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</si>
  <si>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</si>
  <si>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</si>
  <si>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</si>
  <si>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</si>
  <si>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</si>
  <si>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</si>
  <si>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</si>
  <si>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</si>
  <si>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</si>
  <si>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</si>
  <si>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</si>
  <si>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</si>
  <si>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</si>
  <si>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</si>
  <si>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</si>
  <si>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</si>
  <si>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</si>
  <si>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</si>
  <si>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</si>
  <si>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</si>
  <si>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</si>
  <si>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</si>
  <si>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</si>
  <si>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</si>
  <si>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</si>
  <si>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</si>
  <si>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</si>
  <si>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</si>
  <si>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</si>
  <si>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</si>
  <si>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</si>
  <si>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</si>
  <si>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</si>
  <si>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</si>
  <si>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</si>
  <si>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</si>
  <si>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</si>
  <si>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</si>
  <si>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</si>
  <si>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PCM-20251008-00001370</t>
  </si>
  <si>
    <t>ETA 45 min</t>
  </si>
  <si>
    <t>PCM-20251008-00001403</t>
  </si>
  <si>
    <t>Still no Access. Waiting for Aramco approval</t>
  </si>
  <si>
    <t>PCM-20251008-00001385</t>
  </si>
  <si>
    <t>ETA 110 min</t>
  </si>
  <si>
    <t xml:space="preserve"> PCM-20250215-00000830 </t>
  </si>
  <si>
    <t>LTE site still down and  site located in aramco area access issue need special permission</t>
  </si>
  <si>
    <t xml:space="preserve"> PCM-20251008-00001342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</si>
  <si>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</si>
  <si>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</si>
  <si>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</si>
  <si>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</si>
  <si>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</si>
  <si>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</si>
  <si>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</si>
  <si>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</si>
  <si>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</si>
  <si>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</si>
  <si>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</si>
  <si>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</si>
  <si>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</si>
  <si>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</si>
  <si>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</si>
  <si>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</si>
  <si>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at site TS</t>
  </si>
  <si>
    <t>PCM-20251008-00001224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</si>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</sst>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275.63053472222236</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45938.578960648148</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45938.578960648148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45938.578960648148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45938.578960648148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45938.578960648148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45938.578960648148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45938.578960648148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45938.578960648148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45938.578960648148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45938.578960648148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45938.578960648148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45938.578960648148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45938.578960648148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45938.578960648148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45938.578960648148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45938.578960648148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45938.578960648148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45938.578960648148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45938.578960648148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45938.578960648148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45938.578960648148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45938.578960648148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45938.578960648148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45938.578960648148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45938.578960648148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45938.578960648148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45938.578960648148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45938.578960648148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45938.578960648148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45938.578960648148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45938.578960648148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45938.578960648148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45938.578960648148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45938.578960648148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45938.578960648148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45938.578960648148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45938.578960648148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45938.578960648148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45938.578960648148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45938.578960648148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45938.578960648148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45938.578960648148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45938.578960648148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45938.578960648148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45938.578960648148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45938.578960648148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45938.578960648148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45938.578960648148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45938.578960648148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45938.578960648148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45938.578960648148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45938.578960648148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45938.578960648148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45938.578960648148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45938.578960648148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45938.578960648148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45938.578960648148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45938.578960648148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45938.578960648148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45938.578960648148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45938.578960648148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45938.578960648148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45938.578960648148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45938.578960648148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45938.578960648148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45938.578960648148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45938.578960648148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45938.578960648148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45938.578960648148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45938.578960648148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45938.578960648148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45938.578960648148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45938.578960648148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45938.578960648148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45938.578960648148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45938.578960648148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45938.578960648148</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45938.578960648148</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D0B55E5-BAFC-49CB-A8FD-FEE19DD5932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selection activeCell="K11" sqref="K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131.8518773148171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113.57912268518703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5</v>
      </c>
      <c r="D6" s="18" t="s">
        <v>38866</v>
      </c>
      <c r="E6" s="120" t="s">
        <v>39043</v>
      </c>
      <c r="F6" s="121">
        <v>45938.564583333333</v>
      </c>
      <c r="G6" s="122">
        <f ca="1">IFERROR(NOW()-F6,"-")</f>
        <v>1.4377314815646969E-2</v>
      </c>
      <c r="H6" s="121">
        <v>45938.540277777778</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26337</v>
      </c>
      <c r="E7" s="120" t="s">
        <v>38964</v>
      </c>
      <c r="F7" s="121">
        <v>45938.574641203704</v>
      </c>
      <c r="G7" s="122">
        <f ca="1">IFERROR(NOW()-F7,"-")</f>
        <v>4.3194444442633539E-3</v>
      </c>
      <c r="H7" s="121">
        <v>45938.568391203706</v>
      </c>
      <c r="I7" s="18" t="str">
        <f>IFERROR(VLOOKUP(D7,DB!A:F,6,0),"")</f>
        <v>SCECO</v>
      </c>
      <c r="J7" s="18" t="str">
        <f>IFERROR(VLOOKUP(D7,DB!A:G,7,0),"")</f>
        <v>Good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45938.578960648148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45938.578960648148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45938.578960648148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45938.578960648148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45938.578960648148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45938.578960648148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45938.578960648148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45938.578960648148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45938.578960648148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45938.578960648148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45938.578960648148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45938.578960648148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45938.578960648148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45938.578960648148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45938.578960648148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45938.578960648148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45938.578960648148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45938.578960648148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45938.578960648148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45938.578960648148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45938.578960648148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45938.578960648148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45938.578960648148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45938.578960648148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45938.578960648148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45938.578960648148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45938.578960648148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45938.578960648148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45938.578960648148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45938.578960648148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45938.578960648148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45938.578960648148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45938.578960648148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45938.578960648148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45938.578960648148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45938.578960648148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45938.578960648148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45938.578960648148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45938.578960648148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45938.578960648148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45938.578960648148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45938.578960648148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45938.578960648148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45938.578960648148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45938.578960648148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45938.578960648148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45938.578960648148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45938.578960648148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45938.578960648148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45938.578960648148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45938.578960648148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45938.578960648148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45938.578960648148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45938.578960648148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45938.578960648148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45938.578960648148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45938.578960648148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45938.578960648148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45938.578960648148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45938.578960648148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45938.578960648148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45938.578960648148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45938.578960648148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45938.578960648148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45938.578960648148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45938.578960648148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45938.578960648148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45938.578960648148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45938.578960648148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45938.578960648148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45938.578960648148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45938.578960648148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45938.578960648148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45938.578960648148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45938.578960648148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45938.578960648148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45938.578960648148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45938.578960648148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45938.578960648148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45938.578960648148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45938.578960648148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45938.578960648148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45938.578960648148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45938.578960648148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45938.578960648148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45938.578960648148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45938.578960648148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45938.578960648148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45938.578960648148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45938.578960648148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45938.578960648148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45938.578960648148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45938.578960648148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45938.578960648148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45938.578960648148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45938.578960648148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45938.578960648148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45938.578960648148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45938.578960648148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45938.578960648148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45938.578960648148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45938.578960648148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45938.578960648148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45938.578960648148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45938.578960648148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45938.578960648148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45938.578960648148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45938.578960648148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45938.578960648148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45938.578960648148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45938.578960648148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45938.578960648148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45938.578960648148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45938.578960648148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45938.578960648148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45938.578960648148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45938.578960648148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45938.578960648148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45938.578960648148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45938.578960648148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45938.578960648148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45938.578960648148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45938.578960648148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45938.578960648148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45938.578960648148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45938.578960648148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45938.578960648148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45938.578960648148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45938.578960648148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45938.578960648148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45938.578960648148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45938.578960648148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45938.578960648148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45938.578960648148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45938.578960648148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45938.578960648148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45938.578960648148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45938.578960648148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45938.578960648148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45938.578960648148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45938.578960648148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45938.578960648148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45938.578960648148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45938.578960648148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45938.578960648148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45938.578960648148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45938.578960648148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45938.578960648148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45938.578960648148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45938.578960648148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45938.578960648148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45938.578960648148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45938.578960648148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45938.578960648148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45938.578960648148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45938.578960648148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45938.578960648148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45938.578960648148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45938.578960648148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45938.578960648148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45938.578960648148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45938.578960648148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45938.578960648148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45938.578960648148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45938.578960648148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45938.578960648148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45938.578960648148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45938.578960648148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45938.578960648148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45938.578960648148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45938.578960648148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45938.578960648148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45938.578960648148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45938.578960648148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45938.578960648148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45938.578960648148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45938.578960648148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45938.578960648148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45938.578960648148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45938.578960648148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45938.578960648148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45938.578960648148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45938.578960648148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45938.578960648148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45938.578960648148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45938.578960648148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45938.578960648148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45938.578960648148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45938.578960648148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45938.578960648148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45938.578960648148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45938.578960648148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45938.578960648148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45938.578960648148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45938.578960648148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45938.578960648148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45938.578960648148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45938.578960648148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45938.578960648148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45938.578960648148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45938.578960648148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45938.578960648148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45938.578960648148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45938.578960648148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45938.578960648148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45938.578960648148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45938.578960648148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45938.578960648148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45938.578960648148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45938.578960648148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45938.578960648148</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45938.578960648148</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45938.578960648148</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23290</v>
      </c>
      <c r="E2" s="18" t="s">
        <v>38964</v>
      </c>
      <c r="F2" s="20">
        <v>45938.5703587963</v>
      </c>
      <c r="G2" s="21">
        <f t="shared" ref="G2:G30" ca="1" si="0">IFERROR(NOW()-F2,"-")</f>
        <v>8.6018518486525863E-3</v>
      </c>
      <c r="H2" s="22">
        <v>45938.565393518518</v>
      </c>
      <c r="I2" s="19" t="str">
        <f>IFERROR(VLOOKUP(D2,DB!A:F,6,0),"")</f>
        <v>SCECO</v>
      </c>
      <c r="J2" s="18" t="str">
        <f>IFERROR(VLOOKUP(D2,DB!A:G,7,0),"")</f>
        <v>Vandalized</v>
      </c>
      <c r="K2" s="50" t="s">
        <v>39057</v>
      </c>
      <c r="L2" s="23" t="str">
        <f>IFERROR(VLOOKUP(D2,DB!A:I,9,0),"")</f>
        <v>Latis</v>
      </c>
    </row>
    <row r="3" spans="1:13" ht="15" customHeight="1">
      <c r="A3" s="19"/>
      <c r="B3" s="67" t="str">
        <f>IFERROR(VLOOKUP(D3,DB!A:K,11,0),"")</f>
        <v/>
      </c>
      <c r="C3" s="18"/>
      <c r="D3" s="67"/>
      <c r="E3" s="18"/>
      <c r="F3" s="20"/>
      <c r="G3" s="21">
        <f t="shared" ca="1" si="0"/>
        <v>45938.578960648148</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45938.578960648148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45938.578960648148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45938.578960648148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45938.578960648148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45938.578960648148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45938.578960648148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45938.578960648148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45938.578960648148</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45938.578960648148</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45938.578960648148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45938.578960648148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45938.578960648148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45938.578960648148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45938.578960648148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45938.578960648148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45938.578960648148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45938.578960648148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45938.578960648148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45938.578960648148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45938.578960648148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45938.578960648148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45938.578960648148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45938.578960648148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45938.578960648148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45938.578960648148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45938.578960648148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45938.578960648148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45938.578960648148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45938.578960648148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45938.578960648148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45938.578960648148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45938.578960648148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45938.578960648148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45938.578960648148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45938.578960648148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45938.578960648148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45938.578960648148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45938.578960648148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45938.578960648148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45938.578960648148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45938.578960648148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45938.578960648148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45938.578960648148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45938.578960648148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45938.578960648148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45938.578960648148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45938.578960648148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45938.578960648148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45938.578960648148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45938.578960648148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45938.578960648148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45938.578960648148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45938.578960648148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45938.578960648148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45938.578960648148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45938.578960648148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45938.578960648148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45938.578960648148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45938.578960648148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45938.578960648148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45938.578960648148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45938.578960648148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45938.578960648148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45938.578960648148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45938.578960648148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45938.578960648148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45938.578960648148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45938.578960648148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45938.578960648148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45938.578960648148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45938.578960648148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45938.578960648148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45938.578960648148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45938.578960648148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45938.578960648148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45938.578960648148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45938.578960648148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45938.578960648148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45938.578960648148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45938.578960648148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45938.578960648148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45938.578960648148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45938.578960648148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45938.578960648148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45938.578960648148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45938.578960648148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45938.578960648148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45938.578960648148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45938.578960648148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45938.578960648148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45938.578960648148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45938.578960648148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45938.578960648148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45938.578960648148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45938.578960648148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45938.578960648148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45938.578960648148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45938.578960648148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45938.578960648148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45938.578960648148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45938.578960648148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45938.578960648148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45938.578960648148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45938.578960648148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45938.578960648148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45938.578960648148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45938.578960648148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45938.578960648148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45938.578960648148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45938.578960648148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45938.578960648148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45938.578960648148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45938.578960648148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45938.578960648148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45938.578960648148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45938.578960648148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45938.578960648148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45938.578960648148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45938.578960648148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45938.578960648148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45938.578960648148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45938.578960648148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45938.578960648148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45938.578960648148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45938.578960648148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45938.578960648148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45938.578960648148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45938.578960648148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45938.578960648148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45938.578960648148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45938.578960648148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45938.578960648148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45938.578960648148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45938.578960648148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45938.578960648148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45938.578960648148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45938.578960648148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45938.578960648148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45938.578960648148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45938.578960648148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45938.578960648148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45938.578960648148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45938.578960648148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45938.578960648148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45938.578960648148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45938.578960648148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45938.578960648148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45938.578960648148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45938.578960648148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45938.578960648148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45938.578960648148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45938.578960648148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45938.578960648148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45938.578960648148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45938.578960648148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45938.578960648148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45938.578960648148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45938.578960648148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45938.578960648148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45938.578960648148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45938.578960648148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45938.578960648148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45938.578960648148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45938.578960648148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45938.578960648148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45938.578960648148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45938.578960648148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45938.578960648148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45938.578960648148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45938.578960648148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45938.578960648148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45938.578960648148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45938.578960648148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45938.578960648148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45938.578960648148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45938.578960648148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45938.578960648148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45938.578960648148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45938.578960648148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45938.578960648148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45938.578960648148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45938.578960648148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45938.578960648148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45938.578960648148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45938.578960648148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45938.578960648148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45938.578960648148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45938.578960648148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45938.578960648148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45938.578960648148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45938.578960648148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45938.578960648148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45938.578960648148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45938.578960648148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45938.578960648148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45938.578960648148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45938.578960648148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45938.578960648148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45938.578960648148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45938.578960648148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45938.578960648148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45938.578960648148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45938.578960648148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45938.578960648148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45938.578960648148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45938.578960648148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45938.578960648148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45938.578960648148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45938.578960648148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45938.578960648148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45938.578960648148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45938.578960648148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45938.578960648148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45938.578960648148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45938.578960648148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45938.578960648148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45938.578960648148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45938.578960648148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45938.578960648148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45938.578960648148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45938.578960648148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45938.578960648148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45938.578960648148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45938.578960648148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45938.578960648148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45938.578960648148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45938.578960648148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45938.578960648148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45938.578960648148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45938.578960648148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45938.578960648148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45938.578960648148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45938.578960648148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45938.578960648148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45938.578960648148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45938.578960648148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45938.578960648148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45938.578960648148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45938.578960648148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45938.578960648148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45938.578960648148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45938.578960648148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45938.578960648148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45938.578960648148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45938.578960648148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45938.578960648148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45938.578960648148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45938.578960648148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45938.578960648148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45938.578960648148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45938.578960648148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45938.578960648148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45938.578960648148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45938.578960648148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45938.578960648148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45938.578960648148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45938.578960648148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45938.578960648148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45938.578960648148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45938.578960648148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45938.578960648148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45938.578960648148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45938.578960648148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45938.578960648148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45938.578960648148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45938.578960648148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45938.578960648148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45938.578960648148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45938.578960648148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45938.578960648148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45938.578960648148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45938.578960648148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45938.578960648148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45938.578960648148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45938.578960648148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45938.578960648148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45938.578960648148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45938.578960648148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45938.578960648148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45938.578960648148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45938.578960648148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45938.578960648148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45938.578960648148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45938.578960648148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45938.578960648148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45938.578960648148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45938.578960648148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45938.578960648148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45938.578960648148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45938.578960648148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45938.578960648148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45938.578960648148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45938.578960648148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45938.578960648148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45938.578960648148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45938.578960648148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45938.578960648148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45938.578960648148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45938.578960648148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45938.578960648148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45938.578960648148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45938.578960648148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45938.578960648148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45938.578960648148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45938.578960648148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45938.578960648148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45938.578960648148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45938.578960648148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45938.578960648148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45938.578960648148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45938.578960648148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45938.578960648148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45938.578960648148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45938.578960648148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45938.578960648148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45938.578960648148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45938.578960648148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45938.578960648148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45938.578960648148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45938.578960648148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45938.578960648148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45938.578960648148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45938.578960648148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45938.578960648148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45938.578960648148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45938.578960648148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45938.578960648148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45938.578960648148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45938.578960648148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45938.578960648148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45938.578960648148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45938.578960648148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45938.578960648148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45938.578960648148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45938.578960648148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45938.578960648148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45938.578960648148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45938.578960648148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45938.578960648148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45938.578960648148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45938.578960648148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45938.578960648148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45938.578960648148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45938.578960648148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45938.578960648148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45938.578960648148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45938.578960648148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45938.578960648148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45938.578960648148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45938.578960648148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45938.578960648148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45938.578960648148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45938.578960648148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45938.578960648148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45938.578960648148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45938.578960648148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45938.578960648148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45938.578960648148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45938.578960648148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45938.578960648148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45938.578960648148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45938.578960648148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45938.578960648148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45938.578960648148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45938.578960648148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45938.578960648148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45938.578960648148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45938.578960648148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45938.578960648148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45938.578960648148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45938.578960648148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45938.578960648148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45938.578960648148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45938.578960648148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45938.578960648148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45938.578960648148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45938.578960648148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45938.578960648148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45938.578960648148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45938.578960648148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45938.578960648148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45938.578960648148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45938.578960648148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45938.578960648148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45938.578960648148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45938.578960648148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45938.578960648148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45938.578960648148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45938.578960648148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45938.578960648148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45938.578960648148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45938.578960648148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45938.578960648148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45938.578960648148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45938.578960648148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45938.578960648148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45938.578960648148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45938.578960648148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45938.578960648148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45938.578960648148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45938.578960648148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45938.578960648148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45938.578960648148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45938.578960648148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45938.578960648148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45938.578960648148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45938.578960648148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45938.578960648148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45938.578960648148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45938.578960648148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45938.578960648148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45938.578960648148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45938.578960648148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45938.578960648148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45938.578960648148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45938.578960648148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45938.578960648148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45938.578960648148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45938.578960648148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45938.578960648148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45938.578960648148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45938.578960648148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45938.578960648148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45938.578960648148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45938.578960648148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45938.578960648148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45938.578960648148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45938.578960648148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45938.578960648148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45938.578960648148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45938.578960648148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45938.578960648148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45938.578960648148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45938.578960648148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45938.578960648148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45938.578960648148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45938.578960648148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45938.578960648148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45938.578960648148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45938.578960648148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45938.578960648148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45938.578960648148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45938.578960648148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45938.578960648148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45938.578960648148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45938.578960648148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45938.578960648148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45938.578960648148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45938.578960648148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45938.578960648148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45938.578960648148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45938.578960648148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45938.578960648148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45938.578960648148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45938.578960648148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45938.578960648148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45938.578960648148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45938.578960648148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45938.578960648148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45938.578960648148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45938.578960648148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45938.578960648148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45938.578960648148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45938.578960648148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45938.578960648148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45938.578960648148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45938.578960648148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45938.578960648148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45938.578960648148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45938.578960648148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45938.578960648148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45938.578960648148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45938.578960648148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45938.578960648148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45938.578960648148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45938.578960648148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45938.578960648148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45938.578960648148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45938.578960648148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45938.578960648148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45938.578960648148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45938.578960648148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45938.578960648148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45938.578960648148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45938.578960648148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45938.578960648148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45938.578960648148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45938.578960648148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45938.578960648148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45938.578960648148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45938.578960648148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45938.578960648148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45938.578960648148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45938.578960648148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45938.578960648148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45938.578960648148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45938.578960648148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45938.578960648148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45938.578960648148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45938.578960648148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45938.578960648148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45938.578960648148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45938.578960648148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45938.578960648148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45938.578960648148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45938.578960648148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45938.578960648148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45938.578960648148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45938.578960648148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45938.578960648148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45938.578960648148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45938.578960648148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45938.578960648148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45938.578960648148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45938.578960648148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45938.578960648148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45938.578960648148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45938.578960648148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45938.578960648148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45938.578960648148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45938.578960648148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45938.578960648148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45938.578960648148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45938.578960648148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45938.578960648148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45938.578960648148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45938.578960648148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45938.578960648148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45938.578960648148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45938.578960648148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45938.578960648148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45938.578960648148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45938.578960648148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45938.578960648148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45938.578960648148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45938.578960648148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45938.578960648148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45938.578960648148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45938.578960648148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45938.578960648148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45938.578960648148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45938.578960648148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45938.578960648148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45938.578960648148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45938.578960648148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45938.578960648148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45938.578960648148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45938.578960648148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45938.578960648148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45938.578960648148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45938.578960648148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45938.578960648148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45938.578960648148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45938.578960648148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45938.578960648148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45938.578960648148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45938.578960648148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45938.578960648148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45938.578960648148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45938.578960648148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45938.578960648148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45938.578960648148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45938.578960648148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45938.578960648148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45938.578960648148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45938.578960648148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45938.578960648148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45938.578960648148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45938.578960648148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45938.578960648148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45938.578960648148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45938.578960648148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45938.578960648148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45938.578960648148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45938.578960648148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45938.578960648148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45938.578960648148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45938.578960648148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45938.578960648148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45938.578960648148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45938.578960648148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45938.578960648148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45938.578960648148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45938.578960648148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45938.578960648148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45938.578960648148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45938.578960648148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45938.578960648148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45938.578960648148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45938.578960648148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45938.578960648148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45938.578960648148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45938.578960648148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45938.578960648148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45938.578960648148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45938.578960648148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45938.578960648148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45938.578960648148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45938.578960648148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45938.578960648148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45938.578960648148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45938.578960648148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45938.578960648148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45938.578960648148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45938.578960648148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45938.578960648148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45938.578960648148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45938.578960648148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45938.578960648148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45938.578960648148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45938.578960648148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45938.578960648148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45938.578960648148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45938.578960648148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45938.578960648148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45938.578960648148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45938.578960648148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45938.578960648148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45938.578960648148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45938.578960648148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45938.578960648148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45938.578960648148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45938.578960648148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45938.578960648148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45938.578960648148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45938.578960648148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45938.578960648148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45938.578960648148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45938.578960648148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45938.578960648148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45938.578960648148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45938.578960648148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45938.578960648148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45938.578960648148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45938.578960648148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45938.578960648148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45938.578960648148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45938.578960648148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45938.578960648148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45938.578960648148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45938.578960648148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45938.578960648148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45938.578960648148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45938.578960648148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45938.578960648148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45938.578960648148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45938.578960648148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45938.578960648148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45938.578960648148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45938.578960648148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45938.578960648148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45938.578960648148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45938.578960648148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45938.578960648148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45938.578960648148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45938.578960648148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45938.578960648148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45938.578960648148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45938.578960648148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45938.578960648148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45938.578960648148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45938.578960648148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45938.578960648148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45938.578960648148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45938.578960648148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45938.578960648148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45938.578960648148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45938.578960648148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45938.578960648148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45938.578960648148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45938.578960648148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45938.578960648148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45938.578960648148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45938.578960648148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45938.578960648148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45938.578960648148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45938.578960648148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45938.578960648148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45938.578960648148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45938.578960648148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45938.578960648148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45938.578960648148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45938.578960648148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45938.578960648148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45938.578960648148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45938.578960648148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45938.578960648148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45938.578960648148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45938.578960648148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45938.578960648148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45938.578960648148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45938.578960648148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45938.578960648148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45938.578960648148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45938.578960648148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45938.578960648148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45938.578960648148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45938.578960648148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45938.578960648148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45938.578960648148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45938.578960648148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45938.578960648148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45938.578960648148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45938.578960648148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45938.578960648148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45938.578960648148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45938.578960648148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45938.578960648148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45938.578960648148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45938.578960648148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45938.578960648148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45938.578960648148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45938.578960648148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45938.578960648148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45938.578960648148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45938.578960648148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45938.578960648148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45938.578960648148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45938.578960648148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45938.578960648148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45938.578960648148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45938.578960648148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45938.578960648148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45938.578960648148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45938.578960648148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45938.578960648148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45938.578960648148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45938.578960648148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45938.578960648148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45938.578960648148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45938.578960648148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45938.578960648148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45938.578960648148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45938.578960648148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45938.578960648148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45938.578960648148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45938.578960648148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45938.578960648148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45938.578960648148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45938.578960648148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45938.578960648148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45938.578960648148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45938.578960648148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45938.578960648148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45938.578960648148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45938.578960648148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45938.578960648148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45938.578960648148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45938.578960648148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45938.578960648148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45938.578960648148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45938.578960648148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45938.578960648148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45938.578960648148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45938.578960648148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45938.578960648148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45938.578960648148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45938.578960648148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45938.578960648148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45938.578960648148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45938.578960648148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45938.578960648148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45938.578960648148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45938.578960648148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45938.578960648148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45938.578960648148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45938.578960648148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45938.578960648148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45938.578960648148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45938.578960648148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45938.578960648148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45938.578960648148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45938.578960648148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45938.578960648148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45938.578960648148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45938.578960648148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45938.578960648148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45938.578960648148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45938.578960648148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45938.578960648148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45938.578960648148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45938.578960648148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45938.578960648148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45938.578960648148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45938.578960648148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45938.578960648148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45938.578960648148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45938.578960648148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45938.578960648148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45938.578960648148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45938.578960648148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45938.578960648148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45938.578960648148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45938.578960648148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45938.578960648148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45938.578960648148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45938.578960648148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45938.578960648148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45938.578960648148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45938.578960648148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45938.578960648148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45938.578960648148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45938.578960648148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45938.578960648148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45938.578960648148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45938.578960648148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45938.578960648148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45938.578960648148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45938.578960648148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45938.578960648148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45938.578960648148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45938.578960648148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45938.578960648148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45938.578960648148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45938.578960648148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45938.578960648148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45938.578960648148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45938.578960648148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45938.578960648148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45938.578960648148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45938.578960648148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45938.578960648148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45938.578960648148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45938.578960648148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45938.578960648148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45938.578960648148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45938.578960648148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45938.578960648148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45938.578960648148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45938.578960648148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45938.578960648148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45938.578960648148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45938.578960648148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45938.578960648148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45938.578960648148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45938.578960648148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45938.578960648148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45938.578960648148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45938.578960648148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45938.578960648148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45938.578960648148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45938.578960648148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45938.578960648148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45938.578960648148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45938.578960648148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45938.578960648148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45938.578960648148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45938.578960648148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45938.578960648148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45938.578960648148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45938.578960648148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45938.578960648148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45938.578960648148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45938.578960648148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45938.578960648148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45938.578960648148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45938.578960648148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45938.578960648148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45938.578960648148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45938.578960648148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45938.578960648148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45938.578960648148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45938.578960648148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45938.578960648148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45938.578960648148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45938.578960648148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45938.578960648148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45938.578960648148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45938.578960648148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45938.578960648148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45938.578960648148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45938.578960648148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45938.578960648148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45938.578960648148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45938.578960648148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45938.578960648148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45938.578960648148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45938.578960648148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45938.578960648148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45938.578960648148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45938.578960648148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45938.578960648148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45938.578960648148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45938.578960648148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45938.578960648148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45938.578960648148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45938.578960648148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45938.578960648148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45938.578960648148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45938.578960648148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45938.578960648148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45938.578960648148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45938.578960648148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45938.578960648148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45938.578960648148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45938.578960648148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45938.578960648148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45938.578960648148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45938.578960648148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45938.578960648148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45938.578960648148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45938.578960648148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45938.578960648148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45938.578960648148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45938.578960648148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45938.578960648148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45938.578960648148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45938.578960648148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45938.578960648148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45938.578960648148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45938.578960648148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45938.578960648148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45938.578960648148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45938.578960648148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45938.578960648148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45938.578960648148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45938.578960648148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45938.578960648148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45938.578960648148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45938.578960648148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45938.578960648148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45938.578960648148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45938.578960648148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45938.578960648148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45938.578960648148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45938.578960648148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45938.578960648148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45938.578960648148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45938.578960648148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45938.578960648148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45938.578960648148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45938.578960648148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45938.578960648148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45938.578960648148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45938.578960648148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45938.578960648148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45938.578960648148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45938.578960648148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45938.578960648148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45938.578960648148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45938.578960648148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45938.578960648148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45938.578960648148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45938.578960648148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45938.578960648148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45938.578960648148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45938.578960648148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45938.578960648148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45938.578960648148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45938.578960648148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45938.578960648148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45938.578960648148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45938.578960648148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45938.578960648148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45938.578960648148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45938.578960648148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45938.578960648148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45938.578960648148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45938.578960648148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45938.578960648148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45938.578960648148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45938.578960648148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45938.578960648148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45938.578960648148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45938.578960648148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45938.578960648148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45938.578960648148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45938.578960648148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45938.578960648148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45938.578960648148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45938.578960648148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45938.578960648148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45938.578960648148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45938.578960648148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45938.578960648148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45938.578960648148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45938.578960648148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45938.578960648148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45938.578960648148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45938.578960648148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45938.578960648148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45938.578960648148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45938.578960648148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45938.578960648148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45938.578960648148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45938.578960648148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45938.578960648148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45938.578960648148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45938.578960648148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45938.578960648148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45938.578960648148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45938.578960648148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45938.578960648148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45938.578960648148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45938.578960648148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45938.578960648148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45938.578960648148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45938.578960648148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45938.578960648148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45938.578960648148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45938.578960648148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45938.578960648148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45938.578960648148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45938.578960648148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45938.578960648148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45938.578960648148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45938.578960648148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45938.578960648148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45938.578960648148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45938.578960648148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45938.578960648148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45938.578960648148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45938.578960648148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45938.578960648148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45938.578960648148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45938.578960648148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45938.578960648148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45938.578960648148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45938.578960648148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45938.578960648148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45938.578960648148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45938.578960648148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45938.578960648148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45938.578960648148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45938.578960648148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45938.578960648148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45938.578960648148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45938.578960648148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45938.578960648148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45938.578960648148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45938.578960648148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45938.578960648148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45938.578960648148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45938.578960648148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45938.578960648148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45938.578960648148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45938.578960648148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45938.578960648148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45938.578960648148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45938.578960648148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45938.578960648148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45938.578960648148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45938.578960648148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45938.578960648148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45938.578960648148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45938.578960648148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45938.578960648148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45938.578960648148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45938.578960648148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45938.578960648148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45938.578960648148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45938.578960648148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45938.578960648148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45938.578960648148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45938.578960648148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45938.578960648148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45938.578960648148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45938.578960648148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45938.578960648148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45938.578960648148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45938.578960648148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45938.578960648148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45938.578960648148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45938.578960648148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45938.578960648148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45938.578960648148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45938.578960648148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45938.578960648148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45938.578960648148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45938.578960648148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45938.578960648148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45938.578960648148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45938.578960648148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45938.578960648148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45938.578960648148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45938.578960648148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45938.578960648148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45938.578960648148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45938.578960648148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45938.578960648148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45938.578960648148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45938.578960648148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45938.578960648148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45938.578960648148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45938.578960648148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45938.578960648148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45938.578960648148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45938.578960648148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45938.578960648148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45938.578960648148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45938.578960648148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45938.578960648148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45938.578960648148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45938.578960648148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45938.578960648148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45938.578960648148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45938.578960648148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45938.578960648148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45938.578960648148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45938.578960648148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45938.578960648148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45938.578960648148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45938.578960648148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45938.578960648148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45938.578960648148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45938.578960648148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45938.578960648148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45938.578960648148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45938.578960648148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45938.578960648148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45938.578960648148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45938.578960648148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45938.578960648148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45938.578960648148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45938.578960648148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45938.578960648148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45938.578960648148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45938.578960648148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45938.578960648148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45938.578960648148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45938.578960648148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45938.578960648148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45938.578960648148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45938.578960648148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45938.578960648148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45938.578960648148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45938.578960648148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45938.578960648148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45938.578960648148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45938.578960648148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45938.578960648148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45938.578960648148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45938.578960648148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45938.578960648148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45938.578960648148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45938.578960648148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45938.578960648148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45938.578960648148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45938.578960648148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45938.578960648148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45938.578960648148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45938.578960648148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45938.578960648148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45938.578960648148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45938.578960648148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45938.578960648148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45938.578960648148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45938.578960648148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45938.578960648148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45938.578960648148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45938.578960648148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45938.578960648148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45938.578960648148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45938.578960648148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45938.578960648148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45938.578960648148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45938.578960648148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45938.578960648148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45938.578960648148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45938.578960648148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45938.578960648148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45938.578960648148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45938.578960648148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45938.578960648148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45938.578960648148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45938.578960648148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45938.578960648148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45938.578960648148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45938.578960648148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45938.578960648148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45938.578960648148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45938.578960648148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45938.578960648148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45938.578960648148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45938.578960648148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45938.578960648148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45938.578960648148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45938.578960648148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45938.578960648148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45938.578960648148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45938.578960648148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45938.578960648148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45938.578960648148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45938.578960648148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45938.578960648148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45938.578960648148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45938.578960648148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45938.578960648148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45938.578960648148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45938.578960648148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45938.578960648148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45938.578960648148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45938.578960648148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45938.578960648148</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235.0982430555523</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30" t="s">
        <v>38964</v>
      </c>
      <c r="F3" s="131">
        <v>45938.55232638889</v>
      </c>
      <c r="G3" s="132">
        <f ca="1">IFERROR(NOW()-F3,"")</f>
        <v>2.6634259258571547E-2</v>
      </c>
      <c r="H3" s="131">
        <v>45938.537499999999</v>
      </c>
      <c r="I3" s="127" t="str">
        <f>IFERROR(VLOOKUP(D3,DB!A:F,6,0),"")</f>
        <v>Generator-SG</v>
      </c>
      <c r="J3" s="127" t="str">
        <f>IFERROR(VLOOKUP(D3,DB!A:G,7,0),"")</f>
        <v>Dead</v>
      </c>
      <c r="K3" s="134" t="s">
        <v>39061</v>
      </c>
      <c r="L3" s="129" t="str">
        <f>IFERROR(VLOOKUP(D3,DB!A:I,9,0),"")</f>
        <v>Latis</v>
      </c>
    </row>
    <row r="4" spans="1:16" ht="15" customHeight="1">
      <c r="A4" s="127"/>
      <c r="B4" s="127" t="str">
        <f>IFERROR(VLOOKUP(D4,DB!A:K,11,0),"")</f>
        <v/>
      </c>
      <c r="C4" s="128"/>
      <c r="D4" s="129"/>
      <c r="E4" s="130"/>
      <c r="F4" s="131"/>
      <c r="G4" s="132">
        <f ca="1">IFERROR(NOW()-F4,"")</f>
        <v>45938.578960648148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45938.578960648148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45938.578960648148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45938.578960648148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45938.578960648148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45938.578960648148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45938.578960648148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45938.578960648148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45938.578960648148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45938.578960648148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45938.578960648148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45938.578960648148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45938.578960648148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45938.578960648148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45938.578960648148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45938.578960648148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45938.578960648148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45938.578960648148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45938.578960648148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45938.578960648148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45938.578960648148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45938.578960648148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45938.578960648148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45938.578960648148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45938.578960648148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45938.578960648148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45938.578960648148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45938.578960648148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45938.578960648148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45938.578960648148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45938.578960648148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45938.578960648148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45938.578960648148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45938.578960648148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45938.578960648148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45938.578960648148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45938.578960648148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45938.578960648148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45938.578960648148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45938.578960648148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45938.578960648148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45938.578960648148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45938.578960648148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45938.578960648148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45938.578960648148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45938.578960648148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45938.578960648148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45938.578960648148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45938.578960648148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45938.578960648148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45938.578960648148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45938.578960648148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45938.578960648148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45938.578960648148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45938.578960648148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45938.578960648148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45938.578960648148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45938.578960648148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45938.578960648148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45938.578960648148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45938.578960648148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45938.578960648148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45938.578960648148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45938.578960648148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45938.578960648148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45938.578960648148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45938.578960648148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45938.578960648148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45938.578960648148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45938.578960648148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45938.578960648148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45938.578960648148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45938.578960648148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45938.578960648148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45938.578960648148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45938.578960648148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45938.578960648148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45938.578960648148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45938.578960648148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45938.578960648148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45938.578960648148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45938.578960648148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45938.578960648148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45938.578960648148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45938.578960648148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45938.578960648148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45938.578960648148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45938.578960648148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45938.578960648148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45938.578960648148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45938.578960648148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45938.578960648148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45938.578960648148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45938.578960648148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45938.578960648148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45938.578960648148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45938.578960648148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45938.578960648148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45938.578960648148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45938.578960648148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45938.578960648148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45938.578960648148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45938.578960648148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45938.578960648148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45938.578960648148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45938.578960648148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45938.578960648148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45938.578960648148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45938.578960648148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45938.578960648148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45938.578960648148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45938.578960648148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45938.578960648148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45938.578960648148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45938.578960648148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45938.578960648148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45938.578960648148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45938.578960648148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45938.578960648148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45938.578960648148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45938.578960648148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45938.578960648148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45938.578960648148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45938.578960648148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45938.578960648148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45938.578960648148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45938.578960648148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45938.578960648148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45938.578960648148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45938.578960648148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45938.578960648148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45938.578960648148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45938.578960648148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45938.578960648148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45938.578960648148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45938.578960648148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45938.578960648148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45938.578960648148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45938.578960648148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45938.578960648148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45938.578960648148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45938.578960648148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45938.578960648148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45938.578960648148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45938.578960648148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45938.578960648148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45938.578960648148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45938.578960648148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45938.578960648148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45938.578960648148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45938.578960648148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45938.578960648148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45938.578960648148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45938.578960648148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45938.578960648148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45938.578960648148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45938.578960648148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45938.578960648148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45938.578960648148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45938.578960648148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45938.578960648148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45938.578960648148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45938.578960648148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45938.578960648148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45938.578960648148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45938.578960648148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45938.578960648148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45938.578960648148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45938.578960648148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45938.578960648148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45938.578960648148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45938.578960648148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45938.578960648148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45938.578960648148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45938.578960648148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45938.578960648148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45938.578960648148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45938.578960648148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45938.578960648148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45938.578960648148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45938.578960648148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45938.578960648148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45938.578960648148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45938.578960648148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45938.578960648148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45938.578960648148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45938.578960648148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45938.578960648148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45938.578960648148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45938.578960648148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45938.578960648148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45938.578960648148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45938.578960648148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45938.578960648148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45938.578960648148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45938.578960648148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45938.578960648148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45938.578960648148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45938.578960648148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45938.578960648148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45938.578960648148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45938.578960648148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45938.578960648148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45938.578960648148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45938.578960648148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45938.578960648148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45938.578960648148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45938.578960648148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45938.578960648148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45938.578960648148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45938.578960648148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45938.578960648148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45938.578960648148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45938.578960648148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45938.578960648148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45938.578960648148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45938.578960648148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45938.578960648148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45938.578960648148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45938.578960648148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45938.578960648148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45938.578960648148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45938.578960648148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45938.578960648148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45938.578960648148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45938.578960648148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45938.578960648148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45938.578960648148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45938.578960648148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45938.578960648148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45938.578960648148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45938.578960648148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45938.578960648148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45938.578960648148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45938.578960648148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45938.578960648148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45938.578960648148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45938.578960648148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45938.578960648148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45938.578960648148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45938.578960648148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45938.578960648148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45938.578960648148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45938.578960648148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45938.578960648148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45938.578960648148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45938.578960648148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45938.578960648148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45938.578960648148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45938.578960648148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45938.578960648148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45938.578960648148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45938.578960648148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45938.578960648148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45938.578960648148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45938.578960648148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45938.578960648148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45938.578960648148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45938.578960648148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45938.578960648148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45938.578960648148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45938.578960648148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45938.578960648148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45938.578960648148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45938.578960648148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45938.578960648148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45938.578960648148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45938.578960648148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45938.578960648148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45938.578960648148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45938.578960648148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45938.578960648148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45938.578960648148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45938.578960648148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45938.578960648148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45938.578960648148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45938.578960648148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45938.578960648148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45938.578960648148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45938.578960648148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45938.578960648148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45938.578960648148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45938.578960648148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45938.578960648148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45938.578960648148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45938.578960648148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45938.578960648148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45938.578960648148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45938.578960648148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45938.578960648148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45938.578960648148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45938.578960648148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45938.578960648148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45938.578960648148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45938.578960648148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45938.578960648148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45938.578960648148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45938.578960648148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45938.578960648148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45938.578960648148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45938.578960648148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45938.578960648148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45938.578960648148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45938.578960648148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45938.578960648148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45938.578960648148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45938.578960648148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45938.578960648148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45938.578960648148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45938.578960648148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45938.578960648148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45938.578960648148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45938.578960648148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45938.578960648148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45938.578960648148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45938.578960648148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45938.578960648148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45938.578960648148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45938.578960648148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45938.578960648148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45938.578960648148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45938.578960648148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45938.578960648148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45938.578960648148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45938.578960648148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45938.578960648148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45938.578960648148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45938.578960648148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45938.578960648148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45938.578960648148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45938.578960648148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45938.578960648148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45938.578960648148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45938.578960648148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45938.578960648148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45938.578960648148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45938.578960648148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45938.578960648148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45938.578960648148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45938.578960648148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45938.578960648148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45938.578960648148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45938.578960648148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45938.578960648148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45938.578960648148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45938.578960648148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45938.578960648148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45938.578960648148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45938.578960648148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45938.578960648148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45938.578960648148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45938.578960648148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45938.578960648148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45938.578960648148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45938.578960648148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45938.578960648148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45938.578960648148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45938.578960648148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45938.578960648148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45938.578960648148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45938.578960648148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45938.578960648148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45938.578960648148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45938.578960648148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45938.578960648148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45938.578960648148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45938.578960648148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45938.578960648148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45938.578960648148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45938.578960648148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45938.578960648148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45938.578960648148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45938.578960648148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45938.578960648148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45938.578960648148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45938.578960648148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45938.578960648148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45938.578960648148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45938.578960648148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45938.578960648148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45938.578960648148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45938.578960648148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45938.578960648148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45938.578960648148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45938.578960648148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45938.578960648148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45938.578960648148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45938.578960648148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45938.578960648148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45938.578960648148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45938.578960648148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45938.578960648148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45938.578960648148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45938.578960648148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45938.578960648148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45938.578960648148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45938.578960648148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45938.578960648148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45938.578960648148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45938.578960648148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45938.578960648148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45938.578960648148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45938.578960648148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45938.578960648148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45938.578960648148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45938.578960648148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45938.578960648148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45938.578960648148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45938.578960648148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45938.578960648148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45938.578960648148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45938.578960648148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45938.578960648148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45938.578960648148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45938.578960648148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45938.578960648148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45938.578960648148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45938.578960648148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45938.578960648148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45938.578960648148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45938.578960648148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45938.578960648148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45938.578960648148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45938.578960648148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45938.578960648148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45938.578960648148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45938.578960648148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45938.578960648148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45938.578960648148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45938.578960648148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45938.578960648148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45938.578960648148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45938.578960648148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45938.578960648148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45938.578960648148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45938.578960648148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45938.578960648148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45938.578960648148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45938.578960648148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45938.578960648148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45938.578960648148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45938.578960648148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45938.578960648148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45938.578960648148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45938.578960648148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45938.578960648148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45938.578960648148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45938.578960648148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45938.578960648148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45938.578960648148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45938.578960648148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45938.578960648148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45938.578960648148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45938.578960648148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45938.578960648148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45938.578960648148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45938.578960648148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45938.578960648148</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45938.578960648148</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45938.578960648148</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45938.578960648148</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46.746900462960184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12.390083333331859</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36036</v>
      </c>
      <c r="E4" s="37" t="s">
        <v>38964</v>
      </c>
      <c r="F4" s="38">
        <v>45938.514513888891</v>
      </c>
      <c r="G4" s="39">
        <f ca="1">IFERROR(NOW()-F4,"-")</f>
        <v>6.4446759257407393E-2</v>
      </c>
      <c r="H4" s="38">
        <v>45938.50880787037</v>
      </c>
      <c r="I4" s="37" t="str">
        <f>IFERROR(VLOOKUP(D4,DB!A:F,6,0),"")</f>
        <v>Generator-SG</v>
      </c>
      <c r="J4" s="37" t="str">
        <f>IFERROR(VLOOKUP(D4,DB!A:G,7,0),"")</f>
        <v>Dead</v>
      </c>
      <c r="K4" s="37" t="s">
        <v>39067</v>
      </c>
      <c r="L4" s="37" t="str">
        <f>IFERROR(VLOOKUP(D4,DB!A:I,9,0),"")</f>
        <v>Latis</v>
      </c>
      <c r="M4" s="125"/>
    </row>
    <row r="5" spans="1:13" ht="15">
      <c r="A5" s="37"/>
      <c r="B5" s="37" t="str">
        <f>IFERROR(VLOOKUP(D5,DB!A:K,11,0),"")</f>
        <v/>
      </c>
      <c r="C5" s="37"/>
      <c r="D5" s="37"/>
      <c r="E5" s="37"/>
      <c r="F5" s="38"/>
      <c r="G5" s="39">
        <f ca="1">IFERROR(NOW()-F5,"-")</f>
        <v>45938.578960648148</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45938.578960648148</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45938.578960648148</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45938.578960648148</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45938.578960648148</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45938.578960648148</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45938.578960648148</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45938.578960648148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45938.578960648148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45938.578960648148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45938.578960648148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45938.578960648148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45938.578960648148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45938.578960648148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45938.578960648148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45938.578960648148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45938.578960648148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45938.578960648148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45938.578960648148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45938.578960648148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45938.578960648148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45938.578960648148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45938.578960648148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45938.578960648148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45938.578960648148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45938.578960648148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45938.578960648148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45938.578960648148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45938.578960648148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45938.578960648148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45938.578960648148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45938.578960648148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45938.578960648148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45938.578960648148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45938.578960648148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45938.578960648148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45938.578960648148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45938.578960648148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45938.578960648148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45938.578960648148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45938.578960648148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45938.578960648148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45938.578960648148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45938.578960648148</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45938.578960648148</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45938.578960648148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45938.578960648148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45938.578960648148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45938.578960648148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45938.578960648148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45938.578960648148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45938.578960648148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45938.578960648148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45938.578960648148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45938.578960648148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45938.578960648148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45938.578960648148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45938.578960648148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45938.578960648148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45938.578960648148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45938.578960648148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45938.578960648148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45938.578960648148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45938.578960648148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45938.578960648148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45938.578960648148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45938.578960648148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45938.578960648148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45938.578960648148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45938.578960648148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45938.578960648148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45938.578960648148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45938.578960648148</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45938.578960648148</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45938.578960648148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45938.578960648148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45938.578960648148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45938.578960648148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45938.578960648148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45938.578960648148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45938.578960648148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45938.578960648148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45938.578960648148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45938.578960648148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45938.578960648148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45938.578960648148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45938.578960648148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45938.578960648148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45938.578960648148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45938.578960648148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45938.578960648148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45938.578960648148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45938.578960648148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45938.578960648148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45938.578960648148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45938.578960648148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45938.578960648148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45938.578960648148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45938.578960648148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45938.578960648148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45938.578960648148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45938.578960648148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45938.578960648148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45938.578960648148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45938.578960648148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45938.578960648148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45938.578960648148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45938.578960648148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45938.578960648148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45938.578960648148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45938.578960648148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45938.578960648148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45938.578960648148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45938.578960648148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45938.578960648148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45938.578960648148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45938.578960648148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45938.578960648148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45938.578960648148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45938.578960648148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45938.578960648148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45938.578960648148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45938.578960648148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45938.578960648148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45938.578960648148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45938.578960648148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45938.578960648148</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45938.578960648148</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39068</v>
      </c>
      <c r="B2" s="150" t="s">
        <v>5398</v>
      </c>
      <c r="C2" s="149">
        <v>1</v>
      </c>
      <c r="D2" s="150" t="s">
        <v>34463</v>
      </c>
      <c r="E2" s="149" t="s">
        <v>39069</v>
      </c>
      <c r="F2" s="151">
        <v>45926.772847222222</v>
      </c>
      <c r="G2" s="152">
        <f ca="1">IFERROR(NOW()-F2,"-")</f>
        <v>11.806113425926014</v>
      </c>
      <c r="H2" s="153">
        <v>45927.449074074102</v>
      </c>
      <c r="I2" s="150" t="str">
        <f>IFERROR(VLOOKUP(D2,DB!A:F,6,0),"")</f>
        <v>SCECO</v>
      </c>
      <c r="J2" s="150" t="str">
        <f>IFERROR(VLOOKUP(D2,DB!A:G,7,0),"")</f>
        <v>Weak</v>
      </c>
      <c r="K2" s="149" t="s">
        <v>39070</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45938.578960648148</v>
      </c>
      <c r="H3" s="153">
        <v>45927.987534722219</v>
      </c>
      <c r="I3" s="150" t="str">
        <f>IFERROR(VLOOKUP(D3,DB!A:F,6,0),"")</f>
        <v>SCECO</v>
      </c>
      <c r="J3" s="150" t="str">
        <f>IFERROR(VLOOKUP(D3,DB!A:G,7,0),"")</f>
        <v>Vandalized</v>
      </c>
      <c r="K3" s="149" t="s">
        <v>39071</v>
      </c>
      <c r="L3" s="150" t="str">
        <f>IFERROR(VLOOKUP(D3,DB!A:I,9,0),"")</f>
        <v>Latis</v>
      </c>
    </row>
    <row r="4" spans="1:16383" ht="31.5" customHeight="1">
      <c r="A4" s="149" t="s">
        <v>39072</v>
      </c>
      <c r="B4" s="150" t="s">
        <v>5398</v>
      </c>
      <c r="C4" s="149">
        <v>1</v>
      </c>
      <c r="D4" s="150" t="s">
        <v>32861</v>
      </c>
      <c r="E4" s="149" t="s">
        <v>39069</v>
      </c>
      <c r="F4" s="151">
        <v>45933.880972222221</v>
      </c>
      <c r="G4" s="152">
        <f ca="1">IFERROR(NOW()-F4,"-")</f>
        <v>4.6979884259271785</v>
      </c>
      <c r="H4" s="153">
        <v>45929.455266203702</v>
      </c>
      <c r="I4" s="150" t="str">
        <f>IFERROR(VLOOKUP(D4,DB!A:F,6,0),"")</f>
        <v>SCECO</v>
      </c>
      <c r="J4" s="150" t="str">
        <f>IFERROR(VLOOKUP(D4,DB!A:G,7,0),"")</f>
        <v>In progress</v>
      </c>
      <c r="K4" s="149" t="s">
        <v>39070</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39073</v>
      </c>
      <c r="B5" s="150" t="s">
        <v>5398</v>
      </c>
      <c r="C5" s="149">
        <v>1</v>
      </c>
      <c r="D5" s="150" t="s">
        <v>33408</v>
      </c>
      <c r="E5" s="149" t="s">
        <v>38964</v>
      </c>
      <c r="F5" s="151">
        <v>45934.942245370374</v>
      </c>
      <c r="G5" s="152">
        <f ca="1">IFERROR(NOW()-F5,"-")</f>
        <v>3.6367152777747833</v>
      </c>
      <c r="H5" s="153">
        <v>45934.470231481479</v>
      </c>
      <c r="I5" s="150" t="str">
        <f>IFERROR(VLOOKUP(D5,DB!A:F,6,0),"")</f>
        <v>SCECO</v>
      </c>
      <c r="J5" s="150" t="str">
        <f>IFERROR(VLOOKUP(D5,DB!A:G,7,0),"")</f>
        <v>Dead</v>
      </c>
      <c r="K5" s="149" t="s">
        <v>39070</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39074</v>
      </c>
      <c r="B6" s="150" t="str">
        <f>IFERROR(VLOOKUP(D6,DB!A:K,11,0),"")</f>
        <v>R6</v>
      </c>
      <c r="C6" s="150">
        <v>1</v>
      </c>
      <c r="D6" s="150" t="s">
        <v>33684</v>
      </c>
      <c r="E6" s="149" t="s">
        <v>39069</v>
      </c>
      <c r="F6" s="155">
        <v>45937.809027777781</v>
      </c>
      <c r="G6" s="152">
        <f ca="1">IFERROR(NOW()-F6,"-")</f>
        <v>0.7699328703674837</v>
      </c>
      <c r="H6" s="155">
        <v>45937.667847222219</v>
      </c>
      <c r="I6" s="150" t="str">
        <f>IFERROR(VLOOKUP(D6,DB!A:F,6,0),"")</f>
        <v>SCECO</v>
      </c>
      <c r="J6" s="150" t="str">
        <f>IFERROR(VLOOKUP(D6,DB!A:G,7,0),"")</f>
        <v>Weak</v>
      </c>
      <c r="K6" s="156" t="s">
        <v>39075</v>
      </c>
      <c r="L6" s="150" t="str">
        <f>IFERROR(VLOOKUP(D6,DB!A:I,9,0),"")</f>
        <v>Latis</v>
      </c>
    </row>
    <row r="7" spans="1:16383" ht="31.5" customHeight="1">
      <c r="A7" s="110" t="s">
        <v>39076</v>
      </c>
      <c r="B7" s="150" t="str">
        <f>IFERROR(VLOOKUP(D7,DB!A:K,11,0),"")</f>
        <v>R6</v>
      </c>
      <c r="C7" s="111">
        <v>1</v>
      </c>
      <c r="D7" s="109" t="s">
        <v>32708</v>
      </c>
      <c r="E7" s="112" t="s">
        <v>38964</v>
      </c>
      <c r="F7" s="113"/>
      <c r="G7" s="81">
        <f ca="1">IFERROR(NOW()-F7,"-")</f>
        <v>45938.578960648148</v>
      </c>
      <c r="H7" s="113">
        <v>45938.470497685186</v>
      </c>
      <c r="I7" s="109" t="str">
        <f>IFERROR(VLOOKUP(D7,DB!A:F,6,0),"")</f>
        <v>SCECO</v>
      </c>
      <c r="J7" s="108" t="str">
        <f>IFERROR(VLOOKUP(D7,DB!A:G,7,0),"")</f>
        <v>Dead</v>
      </c>
      <c r="K7" s="114" t="s">
        <v>39077</v>
      </c>
      <c r="L7" s="115" t="str">
        <f>IFERROR(VLOOKUP(D7,DB!A:I,9,0),"")</f>
        <v>Latis</v>
      </c>
    </row>
    <row r="8" spans="1:16383" ht="31.5" customHeight="1">
      <c r="A8" s="110" t="s">
        <v>39078</v>
      </c>
      <c r="B8" s="150" t="str">
        <f>IFERROR(VLOOKUP(D8,DB!A:K,11,0),"")</f>
        <v>R6</v>
      </c>
      <c r="C8" s="111">
        <v>1</v>
      </c>
      <c r="D8" s="109" t="s">
        <v>36180</v>
      </c>
      <c r="E8" s="112" t="s">
        <v>38964</v>
      </c>
      <c r="F8" s="113">
        <v>45938.508217592593</v>
      </c>
      <c r="G8" s="81">
        <f ca="1">IFERROR(NOW()-F8,"-")</f>
        <v>7.0743055555794854E-2</v>
      </c>
      <c r="H8" s="113">
        <v>45938.502534722225</v>
      </c>
      <c r="I8" s="109" t="str">
        <f>IFERROR(VLOOKUP(D8,DB!A:F,6,0),"")</f>
        <v>SCECO</v>
      </c>
      <c r="J8" s="108" t="str">
        <f>IFERROR(VLOOKUP(D8,DB!A:G,7,0),"")</f>
        <v>Dead</v>
      </c>
      <c r="K8" s="114" t="s">
        <v>39079</v>
      </c>
      <c r="L8" s="115" t="str">
        <f>IFERROR(VLOOKUP(D8,DB!A:I,9,0),"")</f>
        <v>Latis</v>
      </c>
    </row>
    <row r="9" spans="1:16383" ht="31.5" customHeight="1">
      <c r="A9" s="110"/>
      <c r="B9" s="150" t="str">
        <f>IFERROR(VLOOKUP(D9,DB!A:K,11,0),"")</f>
        <v/>
      </c>
      <c r="C9" s="111"/>
      <c r="D9" s="109"/>
      <c r="E9" s="112"/>
      <c r="F9" s="113"/>
      <c r="G9" s="81">
        <f ca="1">IFERROR(NOW()-F9,"-")</f>
        <v>45938.578960648148</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45938.578960648148</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45938.578960648148</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45938.578960648148</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45938.578960648148</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45938.578960648148</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45938.578960648148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45938.578960648148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45938.578960648148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45938.578960648148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45938.578960648148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45938.578960648148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45938.578960648148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45938.578960648148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45938.578960648148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45938.578960648148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45938.578960648148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45938.578960648148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45938.578960648148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45938.578960648148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45938.578960648148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45938.578960648148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45938.578960648148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45938.578960648148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45938.578960648148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45938.578960648148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45938.578960648148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45938.578960648148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45938.578960648148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45938.578960648148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45938.578960648148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45938.578960648148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45938.578960648148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45938.578960648148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45938.578960648148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45938.578960648148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45938.578960648148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45938.578960648148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45938.578960648148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45938.578960648148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45938.578960648148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45938.578960648148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45938.578960648148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45938.578960648148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45938.578960648148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45938.578960648148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45938.578960648148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45938.578960648148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45938.578960648148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45938.578960648148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45938.578960648148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45938.578960648148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45938.578960648148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45938.578960648148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45938.578960648148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45938.578960648148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45938.578960648148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45938.578960648148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45938.578960648148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45938.578960648148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45938.578960648148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45938.578960648148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45938.578960648148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45938.578960648148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45938.578960648148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45938.578960648148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45938.578960648148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45938.578960648148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45938.578960648148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45938.578960648148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45938.578960648148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45938.578960648148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45938.578960648148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45938.578960648148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45938.578960648148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45938.578960648148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45938.578960648148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45938.578960648148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45938.578960648148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45938.578960648148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45938.578960648148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45938.578960648148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45938.578960648148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45938.578960648148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45938.578960648148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45938.578960648148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45938.578960648148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45938.578960648148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45938.578960648148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45938.578960648148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45938.578960648148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45938.578960648148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45938.578960648148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45938.578960648148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45938.578960648148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45938.578960648148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45938.578960648148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45938.578960648148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45938.578960648148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45938.578960648148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45938.578960648148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45938.578960648148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45938.578960648148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45938.578960648148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45938.578960648148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45938.578960648148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45938.578960648148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45938.578960648148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45938.578960648148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45938.578960648148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45938.578960648148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45938.578960648148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45938.578960648148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45938.578960648148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45938.578960648148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45938.578960648148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45938.578960648148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45938.578960648148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45938.578960648148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45938.578960648148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45938.578960648148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45938.578960648148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45938.578960648148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45938.578960648148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45938.578960648148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45938.578960648148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45938.578960648148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45938.578960648148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45938.578960648148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45938.578960648148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45938.578960648148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45938.578960648148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45938.578960648148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45938.578960648148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45938.578960648148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45938.578960648148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45938.578960648148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45938.578960648148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45938.578960648148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45938.578960648148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45938.578960648148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45938.578960648148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45938.578960648148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45938.578960648148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45938.578960648148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45938.578960648148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45938.578960648148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45938.578960648148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45938.578960648148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45938.578960648148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45938.578960648148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45938.578960648148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45938.578960648148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45938.578960648148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45938.578960648148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45938.578960648148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45938.578960648148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45938.578960648148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45938.578960648148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45938.578960648148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45938.578960648148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45938.578960648148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45938.578960648148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45938.578960648148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45938.578960648148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45938.578960648148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45938.578960648148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45938.578960648148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45938.578960648148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45938.578960648148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45938.578960648148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45938.578960648148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45938.578960648148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45938.578960648148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45938.578960648148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45938.578960648148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45938.578960648148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45938.578960648148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45938.578960648148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45938.578960648148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45938.578960648148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45938.578960648148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45938.578960648148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45938.578960648148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45938.578960648148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45938.578960648148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45938.578960648148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45938.578960648148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45938.578960648148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45938.578960648148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45938.578960648148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45938.578960648148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45938.578960648148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45938.578960648148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45938.578960648148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45938.578960648148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45938.578960648148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45938.578960648148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45938.578960648148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45938.578960648148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45938.578960648148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45938.578960648148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45938.578960648148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45938.578960648148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45938.578960648148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45938.578960648148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45938.578960648148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45938.578960648148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45938.578960648148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45938.578960648148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45938.578960648148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45938.578960648148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45938.578960648148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45938.578960648148</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45938.578960648148</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45938.578960648148</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45938.578960648148</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45938.578960648148</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2025-10-08T10:54:13Z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