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869" documentId="13_ncr:1_{F6CB121F-512D-4AA6-A0C1-0FB36C537598}" xr6:coauthVersionLast="47" xr6:coauthVersionMax="47" xr10:uidLastSave="{C75C263E-DDC7-41AD-8922-897B285B3AF1}"/>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100" i="6"/>
  <c r="I100" i="6"/>
  <c r="J100" i="6"/>
  <c r="L100" i="6"/>
  <c r="B101" i="6"/>
  <c r="I101" i="6"/>
  <c r="J101" i="6"/>
  <c r="L101"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<sst xmlns="http://schemas.openxmlformats.org/spreadsheetml/2006/main" count="178574" uniqueCount="39073">
  <si>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</si>
  <si>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</si>
  <si>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</si>
  <si>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</si>
  <si>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</si>
  <si>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</si>
  <si>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</si>
  <si>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</si>
  <si>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</si>
  <si>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</si>
  <si>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</si>
  <si>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</si>
  <si>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</si>
  <si>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</si>
  <si>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</si>
  <si>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</si>
  <si>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</si>
  <si>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</si>
  <si>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</si>
  <si>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</si>
  <si>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</si>
  <si>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</si>
  <si>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</si>
  <si>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</si>
  <si>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</si>
  <si>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</si>
  <si>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</si>
  <si>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</si>
  <si>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</si>
  <si>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</si>
  <si>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</si>
  <si>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</si>
  <si>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</si>
  <si>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</si>
  <si>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</si>
  <si>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</si>
  <si>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</si>
  <si>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</si>
  <si>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</si>
  <si>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</si>
  <si>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</si>
  <si>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</si>
  <si>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</si>
  <si>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</si>
  <si>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</si>
  <si>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</si>
  <si>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</si>
  <si>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</si>
  <si>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</si>
  <si>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</si>
  <si>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</si>
  <si>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</si>
  <si>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</si>
  <si>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</si>
  <si>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</si>
  <si>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</si>
  <si>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</si>
  <si>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</si>
  <si>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</si>
  <si>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</si>
  <si>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</si>
  <si>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</si>
  <si>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</si>
  <si>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</si>
  <si>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</si>
  <si>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</si>
  <si>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</si>
  <si>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</si>
  <si>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</si>
  <si>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</si>
  <si>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</si>
  <si>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</si>
  <si>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</si>
  <si>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</si>
  <si>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</si>
  <si>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</si>
  <si>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</si>
  <si>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</si>
  <si>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</si>
  <si>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</si>
  <si>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</si>
  <si>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</si>
  <si>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</si>
  <si>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</si>
  <si>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</si>
  <si>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</si>
  <si>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</si>
  <si>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</si>
  <si>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</si>
  <si>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</si>
  <si>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</si>
  <si>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</si>
  <si>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</si>
  <si>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</si>
  <si>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</si>
  <si>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</si>
  <si>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</si>
  <si>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</si>
  <si>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</si>
  <si>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</si>
  <si>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</si>
  <si>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</si>
  <si>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</si>
  <si>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</si>
  <si>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</si>
  <si>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</si>
  <si>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</si>
  <si>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</si>
  <si>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</si>
  <si>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</si>
  <si>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</si>
  <si>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</si>
  <si>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</si>
  <si>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</si>
  <si>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</si>
  <si>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</si>
  <si>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</si>
  <si>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</si>
  <si>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</si>
  <si>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</si>
  <si>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</si>
  <si>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</si>
  <si>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</si>
  <si>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</si>
  <si>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</si>
  <si>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</si>
  <si>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</si>
  <si>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</si>
  <si>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</si>
  <si>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</si>
  <si>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</si>
  <si>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</si>
  <si>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</si>
  <si>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</si>
  <si>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</si>
  <si>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</si>
  <si>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</si>
  <si>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</si>
  <si>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</si>
  <si>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</si>
  <si>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</si>
  <si>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</si>
  <si>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</si>
  <si>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</si>
  <si>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</si>
  <si>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</si>
  <si>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</si>
  <si>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</si>
  <si>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</si>
  <si>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</si>
  <si>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</si>
  <si>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</si>
  <si>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</si>
  <si>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</si>
  <si>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</si>
  <si>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</si>
  <si>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</si>
  <si>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</si>
  <si>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</si>
  <si>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</si>
  <si>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</si>
  <si>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</si>
  <si>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</si>
  <si>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</si>
  <si>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</si>
  <si>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</si>
  <si>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</si>
  <si>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</si>
  <si>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</si>
  <si>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</si>
  <si>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</si>
  <si>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</si>
  <si>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</si>
  <si>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</si>
  <si>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</si>
  <si>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</si>
  <si>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</si>
  <si>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</si>
  <si>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</si>
  <si>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</si>
  <si>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</si>
  <si>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</si>
  <si>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</si>
  <si>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</si>
  <si>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</si>
  <si>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</si>
  <si>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</si>
  <si>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</si>
  <si>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</si>
  <si>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</si>
  <si>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</si>
  <si>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</si>
  <si>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</si>
  <si>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</si>
  <si>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</si>
  <si>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</si>
  <si>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</si>
  <si>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</si>
  <si>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</si>
  <si>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</si>
  <si>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</si>
  <si>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</si>
  <si>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</si>
  <si>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</si>
  <si>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</si>
  <si>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</si>
  <si>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</si>
  <si>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</si>
  <si>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</si>
  <si>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</si>
  <si>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</si>
  <si>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</si>
  <si>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</si>
  <si>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</si>
  <si>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</si>
  <si>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</si>
  <si>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</si>
  <si>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</si>
  <si>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</si>
  <si>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</si>
  <si>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</si>
  <si>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</si>
  <si>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</si>
  <si>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</si>
  <si>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</si>
  <si>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</si>
  <si>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</si>
  <si>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</si>
  <si>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</si>
  <si>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</si>
  <si>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</si>
  <si>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</si>
  <si>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</si>
  <si>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</si>
  <si>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</si>
  <si>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</si>
  <si>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</si>
  <si>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</si>
  <si>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</si>
  <si>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</si>
  <si>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</si>
  <si>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</si>
  <si>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</si>
  <si>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</si>
  <si>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</si>
  <si>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</si>
  <si>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</si>
  <si>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</si>
  <si>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</si>
  <si>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</si>
  <si>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</si>
  <si>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</si>
  <si>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</si>
  <si>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</si>
  <si>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</si>
  <si>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</si>
  <si>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</si>
  <si>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</si>
  <si>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</si>
  <si>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</si>
  <si>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</si>
  <si>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</si>
  <si>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</si>
  <si>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</si>
  <si>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</si>
  <si>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</si>
  <si>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</si>
  <si>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</si>
  <si>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</si>
  <si>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</si>
  <si>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</si>
  <si>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</si>
  <si>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</si>
  <si>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</si>
  <si>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</si>
  <si>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</si>
  <si>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</si>
  <si>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</si>
  <si>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</si>
  <si>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</si>
  <si>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</si>
  <si>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</si>
  <si>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</si>
  <si>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</si>
  <si>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</si>
  <si>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</si>
  <si>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</si>
  <si>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</si>
  <si>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</si>
  <si>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</si>
  <si>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</si>
  <si>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</si>
  <si>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</si>
  <si>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</si>
  <si>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</si>
  <si>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</si>
  <si>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</si>
  <si>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</si>
  <si>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</si>
  <si>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</si>
  <si>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</si>
  <si>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</si>
  <si>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</si>
  <si>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</si>
  <si>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</si>
  <si>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</si>
  <si>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</si>
  <si>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</si>
  <si>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</si>
  <si>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</si>
  <si>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</si>
  <si>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</si>
  <si>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</si>
  <si>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</si>
  <si>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</si>
  <si>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</si>
  <si>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</si>
  <si>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</si>
  <si>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</si>
  <si>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</si>
  <si>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</si>
  <si>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</si>
  <si>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</si>
  <si>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</si>
  <si>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</si>
  <si>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</si>
  <si>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</si>
  <si>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</si>
  <si>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</si>
  <si>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</si>
  <si>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</si>
  <si>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</si>
  <si>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</si>
  <si>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</si>
  <si>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</si>
  <si>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</si>
  <si>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</si>
  <si>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</si>
  <si>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</si>
  <si>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</si>
  <si>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</si>
  <si>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</si>
  <si>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</si>
  <si>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</si>
  <si>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</si>
  <si>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</si>
  <si>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</si>
  <si>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</si>
  <si>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</si>
  <si>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</si>
  <si>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</si>
  <si>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</si>
  <si>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</si>
  <si>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</si>
  <si>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</si>
  <si>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</si>
  <si>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</si>
  <si>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</si>
  <si>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</si>
  <si>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</si>
  <si>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</si>
  <si>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</si>
  <si>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</si>
  <si>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</si>
  <si>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</si>
  <si>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</si>
  <si>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</si>
  <si>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</si>
  <si>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</si>
  <si>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</si>
  <si>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</si>
  <si>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</si>
  <si>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</si>
  <si>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</si>
  <si>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</si>
  <si>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</si>
  <si>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</si>
  <si>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</si>
  <si>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</si>
  <si>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</si>
  <si>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</si>
  <si>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</si>
  <si>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</si>
  <si>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</si>
  <si>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</si>
  <si>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</si>
  <si>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</si>
  <si>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</si>
  <si>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</si>
  <si>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</si>
  <si>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</si>
  <si>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</si>
  <si>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</si>
  <si>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</si>
  <si>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</si>
  <si>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</si>
  <si>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</si>
  <si>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</si>
  <si>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</si>
  <si>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</si>
  <si>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</si>
  <si>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</si>
  <si>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</si>
  <si>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</si>
  <si>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</si>
  <si>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</si>
  <si>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</si>
  <si>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</si>
  <si>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</si>
  <si>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</si>
  <si>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</si>
  <si>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</si>
  <si>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</si>
  <si>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</si>
  <si>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</si>
  <si>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</si>
  <si>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</si>
  <si>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</si>
  <si>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</si>
  <si>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</si>
  <si>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</si>
  <si>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</si>
  <si>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</si>
  <si>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</si>
  <si>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</si>
  <si>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</si>
  <si>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</si>
  <si>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</si>
  <si>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</si>
  <si>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</si>
  <si>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</si>
  <si>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</si>
  <si>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</si>
  <si>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</si>
  <si>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</si>
  <si>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</si>
  <si>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</si>
  <si>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</si>
  <si>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</si>
  <si>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</si>
  <si>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</si>
  <si>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</si>
  <si>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</si>
  <si>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</si>
  <si>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</si>
  <si>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</si>
  <si>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</si>
  <si>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</si>
  <si>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</si>
  <si>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</si>
  <si>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</si>
  <si>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</si>
  <si>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</si>
  <si>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</si>
  <si>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</si>
  <si>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</si>
  <si>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</si>
  <si>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</si>
  <si>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</si>
  <si>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</si>
  <si>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</si>
  <si>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</si>
  <si>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</si>
  <si>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</si>
  <si>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</si>
  <si>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</si>
  <si>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</si>
  <si>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</si>
  <si>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</si>
  <si>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</si>
  <si>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</si>
  <si>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</si>
  <si>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</si>
  <si>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</si>
  <si>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</si>
  <si>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</si>
  <si>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</si>
  <si>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</si>
  <si>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</si>
  <si>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</si>
  <si>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</si>
  <si>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</si>
  <si>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</si>
  <si>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</si>
  <si>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</si>
  <si>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</si>
  <si>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</si>
  <si>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</si>
  <si>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</si>
  <si>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</si>
  <si>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</si>
  <si>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</si>
  <si>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</si>
  <si>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</si>
  <si>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</si>
  <si>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</si>
  <si>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</si>
  <si>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</si>
  <si>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</si>
  <si>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</si>
  <si>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</si>
  <si>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</si>
  <si>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</si>
  <si>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</si>
  <si>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</si>
  <si>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</si>
  <si>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</si>
  <si>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</si>
  <si>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</si>
  <si>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</si>
  <si>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</si>
  <si>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</si>
  <si>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</si>
  <si>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</si>
  <si>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</si>
  <si>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</si>
  <si>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</si>
  <si>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</si>
  <si>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</si>
  <si>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</si>
  <si>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</si>
  <si>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</si>
  <si>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</si>
  <si>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</si>
  <si>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</si>
  <si>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</si>
  <si>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</si>
  <si>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</si>
  <si>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</si>
  <si>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</si>
  <si>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</si>
  <si>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</si>
  <si>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</si>
  <si>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</si>
  <si>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</si>
  <si>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</si>
  <si>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</si>
  <si>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</si>
  <si>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</si>
  <si>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</si>
  <si>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</si>
  <si>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</si>
  <si>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</si>
  <si>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</si>
  <si>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</si>
  <si>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</si>
  <si>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</si>
  <si>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</si>
  <si>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</si>
  <si>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</si>
  <si>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</si>
  <si>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</si>
  <si>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</si>
  <si>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</si>
  <si>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</si>
  <si>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</si>
  <si>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</si>
  <si>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</si>
  <si>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</si>
  <si>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</si>
  <si>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</si>
  <si>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</si>
  <si>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</si>
  <si>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</si>
  <si>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</si>
  <si>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</si>
  <si>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</si>
  <si>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</si>
  <si>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</si>
  <si>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</si>
  <si>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</si>
  <si>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</si>
  <si>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</si>
  <si>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</si>
  <si>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</si>
  <si>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</si>
  <si>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</si>
  <si>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</si>
  <si>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</si>
  <si>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</si>
  <si>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</si>
  <si>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</si>
  <si>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</si>
  <si>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</si>
  <si>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</si>
  <si>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</si>
  <si>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</si>
  <si>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</si>
  <si>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</si>
  <si>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</si>
  <si>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</si>
  <si>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</si>
  <si>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</si>
  <si>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</si>
  <si>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</si>
  <si>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</si>
  <si>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</si>
  <si>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</si>
  <si>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</si>
  <si>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</si>
  <si>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</si>
  <si>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</si>
  <si>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</si>
  <si>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</si>
  <si>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</si>
  <si>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</si>
  <si>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</si>
  <si>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</si>
  <si>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</si>
  <si>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</si>
  <si>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</si>
  <si>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</si>
  <si>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</si>
  <si>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</si>
  <si>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</si>
  <si>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</si>
  <si>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</si>
  <si>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</si>
  <si>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</si>
  <si>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</si>
  <si>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</si>
  <si>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</si>
  <si>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</si>
  <si>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</si>
  <si>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</si>
  <si>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</si>
  <si>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</si>
  <si>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</si>
  <si>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</si>
  <si>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</si>
  <si>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</si>
  <si>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</si>
  <si>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</si>
  <si>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</si>
  <si>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</si>
  <si>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</si>
  <si>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</si>
  <si>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</si>
  <si>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</si>
  <si>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</si>
  <si>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</si>
  <si>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</si>
  <si>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</si>
  <si>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</si>
  <si>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</si>
  <si>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</si>
  <si>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</si>
  <si>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</si>
  <si>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</si>
  <si>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</si>
  <si>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</si>
  <si>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</si>
  <si>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</si>
  <si>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</si>
  <si>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</si>
  <si>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</si>
  <si>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</si>
  <si>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</si>
  <si>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</si>
  <si>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</si>
  <si>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</si>
  <si>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</si>
  <si>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</si>
  <si>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</si>
  <si>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</si>
  <si>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</si>
  <si>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</si>
  <si>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</si>
  <si>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</si>
  <si>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</si>
  <si>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</si>
  <si>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</si>
  <si>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</si>
  <si>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</si>
  <si>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</si>
  <si>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</si>
  <si>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</si>
  <si>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</si>
  <si>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</si>
  <si>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</si>
  <si>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</si>
  <si>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</si>
  <si>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</si>
  <si>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</si>
  <si>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</si>
  <si>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</si>
  <si>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</si>
  <si>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</si>
  <si>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</si>
  <si>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</si>
  <si>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</si>
  <si>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</si>
  <si>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</si>
  <si>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</si>
  <si>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</si>
  <si>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</si>
  <si>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</si>
  <si>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</si>
  <si>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</si>
  <si>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</si>
  <si>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</si>
  <si>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</si>
  <si>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</si>
  <si>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</si>
  <si>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</si>
  <si>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</si>
  <si>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</si>
  <si>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</si>
  <si>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</si>
  <si>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</si>
  <si>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</si>
  <si>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</si>
  <si>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</si>
  <si>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</si>
  <si>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</si>
  <si>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</si>
  <si>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</si>
  <si>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</si>
  <si>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</si>
  <si>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</si>
  <si>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</si>
  <si>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</si>
  <si>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</si>
  <si>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</si>
  <si>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</si>
  <si>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</si>
  <si>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</si>
  <si>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</si>
  <si>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</si>
  <si>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</si>
  <si>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</si>
  <si>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</si>
  <si>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</si>
  <si>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</si>
  <si>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</si>
  <si>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</si>
  <si>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</si>
  <si>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</si>
  <si>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</si>
  <si>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</si>
  <si>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</si>
  <si>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</si>
  <si>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</si>
  <si>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</si>
  <si>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</si>
  <si>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</si>
  <si>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</si>
  <si>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</si>
  <si>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</si>
  <si>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</si>
  <si>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</si>
  <si>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</si>
  <si>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</si>
  <si>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</si>
  <si>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</si>
  <si>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</si>
  <si>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</si>
  <si>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</si>
  <si>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</si>
  <si>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</si>
  <si>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</si>
  <si>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</si>
  <si>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</si>
  <si>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</si>
  <si>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</si>
  <si>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</si>
  <si>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</si>
  <si>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</si>
  <si>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</si>
  <si>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</si>
  <si>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</si>
  <si>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</si>
  <si>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</si>
  <si>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</si>
  <si>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</si>
  <si>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</si>
  <si>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</si>
  <si>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</si>
  <si>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</si>
  <si>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</si>
  <si>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</si>
  <si>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</si>
  <si>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</si>
  <si>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</si>
  <si>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</si>
  <si>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</si>
  <si>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</si>
  <si>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</si>
  <si>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</si>
  <si>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</si>
  <si>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</si>
  <si>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</si>
  <si>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</si>
  <si>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</si>
  <si>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</si>
  <si>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</si>
  <si>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</si>
  <si>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</si>
  <si>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</si>
  <si>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</si>
  <si>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</si>
  <si>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</si>
  <si>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</si>
  <si>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</si>
  <si>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</si>
  <si>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</si>
  <si>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</si>
  <si>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</si>
  <si>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</si>
  <si>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</si>
  <si>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</si>
  <si>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</si>
  <si>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</si>
  <si>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</si>
  <si>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</si>
  <si>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</si>
  <si>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</si>
  <si>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</si>
  <si>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</si>
  <si>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</si>
  <si>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</si>
  <si>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</si>
  <si>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</si>
  <si>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</si>
  <si>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</si>
  <si>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</si>
  <si>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</si>
  <si>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</si>
  <si>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</si>
  <si>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</si>
  <si>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</si>
  <si>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</si>
  <si>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</si>
  <si>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</si>
  <si>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</si>
  <si>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</si>
  <si>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</si>
  <si>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</si>
  <si>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</si>
  <si>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</si>
  <si>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</si>
  <si>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</si>
  <si>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</si>
  <si>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</si>
  <si>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</si>
  <si>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</si>
  <si>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</si>
  <si>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</si>
  <si>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</si>
  <si>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</si>
  <si>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</si>
  <si>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</si>
  <si>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</si>
  <si>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</si>
  <si>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</si>
  <si>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</si>
  <si>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</si>
  <si>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</si>
  <si>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</si>
  <si>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</si>
  <si>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</si>
  <si>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</si>
  <si>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</si>
  <si>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</si>
  <si>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</si>
  <si>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</si>
  <si>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</si>
  <si>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</si>
  <si>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</si>
  <si>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</si>
  <si>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</si>
  <si>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</si>
  <si>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</si>
  <si>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</si>
  <si>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</si>
  <si>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</si>
  <si>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</si>
  <si>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</si>
  <si>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</si>
  <si>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</si>
  <si>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</si>
  <si>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</si>
  <si>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</si>
  <si>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</si>
  <si>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</si>
  <si>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</si>
  <si>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</si>
  <si>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</si>
  <si>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</si>
  <si>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</si>
  <si>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</si>
  <si>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</si>
  <si>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</si>
  <si>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</si>
  <si>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</si>
  <si>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</si>
  <si>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</si>
  <si>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</si>
  <si>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</si>
  <si>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</si>
  <si>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</si>
  <si>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</si>
  <si>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</si>
  <si>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</si>
  <si>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</si>
  <si>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</si>
  <si>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</si>
  <si>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</si>
  <si>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</si>
  <si>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</si>
  <si>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</si>
  <si>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</si>
  <si>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</si>
  <si>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</si>
  <si>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</si>
  <si>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</si>
  <si>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</si>
  <si>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</si>
  <si>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</si>
  <si>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</si>
  <si>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</si>
  <si>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</si>
  <si>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</si>
  <si>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</si>
  <si>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</si>
  <si>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</si>
  <si>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</si>
  <si>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</si>
  <si>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</si>
  <si>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</si>
  <si>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</si>
  <si>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</si>
  <si>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</si>
  <si>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</si>
  <si>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</si>
  <si>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</si>
  <si>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</si>
  <si>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</si>
  <si>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</si>
  <si>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</si>
  <si>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</si>
  <si>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</si>
  <si>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</si>
  <si>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</si>
  <si>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</si>
  <si>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</si>
  <si>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</si>
  <si>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</si>
  <si>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</si>
  <si>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</si>
  <si>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</si>
  <si>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</si>
  <si>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</si>
  <si>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</si>
  <si>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</si>
  <si>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</si>
  <si>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</si>
  <si>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</si>
  <si>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</si>
  <si>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</si>
  <si>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</si>
  <si>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</si>
  <si>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</si>
  <si>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</si>
  <si>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</si>
  <si>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</si>
  <si>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</si>
  <si>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</si>
  <si>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</si>
  <si>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</si>
  <si>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</si>
  <si>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</si>
  <si>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</si>
  <si>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</si>
  <si>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</si>
  <si>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</si>
  <si>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</si>
  <si>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</si>
  <si>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</si>
  <si>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</si>
  <si>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</si>
  <si>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</si>
  <si>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</si>
  <si>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</si>
  <si>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</si>
  <si>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</si>
  <si>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</si>
  <si>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</si>
  <si>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</si>
  <si>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</si>
  <si>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</si>
  <si>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</si>
  <si>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</si>
  <si>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</si>
  <si>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</si>
  <si>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</si>
  <si>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</si>
  <si>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</si>
  <si>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</si>
  <si>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</si>
  <si>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</si>
  <si>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</si>
  <si>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</si>
  <si>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</si>
  <si>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</si>
  <si>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</si>
  <si>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</si>
  <si>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</si>
  <si>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</si>
  <si>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</si>
  <si>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</si>
  <si>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</si>
  <si>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</si>
  <si>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</si>
  <si>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</si>
  <si>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</si>
  <si>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</si>
  <si>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</si>
  <si>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</si>
  <si>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</si>
  <si>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</si>
  <si>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</si>
  <si>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</si>
  <si>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</si>
  <si>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</si>
  <si>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</si>
  <si>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</si>
  <si>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</si>
  <si>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</si>
  <si>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</si>
  <si>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</si>
  <si>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</si>
  <si>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</si>
  <si>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</si>
  <si>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</si>
  <si>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</si>
  <si>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</si>
  <si>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</si>
  <si>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</si>
  <si>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</si>
  <si>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</si>
  <si>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</si>
  <si>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</si>
  <si>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</si>
  <si>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</si>
  <si>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</si>
  <si>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</si>
  <si>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</si>
  <si>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</si>
  <si>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</si>
  <si>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</si>
  <si>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</si>
  <si>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</si>
  <si>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</si>
  <si>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</si>
  <si>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</si>
  <si>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</si>
  <si>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</si>
  <si>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</si>
  <si>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</si>
  <si>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</si>
  <si>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</si>
  <si>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</si>
  <si>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</si>
  <si>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</si>
  <si>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</si>
  <si>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</si>
  <si>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</si>
  <si>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</si>
  <si>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</si>
  <si>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</si>
  <si>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</si>
  <si>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</si>
  <si>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</si>
  <si>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</si>
  <si>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</si>
  <si>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</si>
  <si>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</si>
  <si>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</si>
  <si>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</si>
  <si>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</si>
  <si>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</si>
  <si>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</si>
  <si>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</si>
  <si>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</si>
  <si>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</si>
  <si>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</si>
  <si>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</si>
  <si>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</si>
  <si>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</si>
  <si>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</si>
  <si>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</si>
  <si>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</si>
  <si>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</si>
  <si>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</si>
  <si>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</si>
  <si>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</si>
  <si>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</si>
  <si>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</si>
  <si>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</si>
  <si>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</si>
  <si>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</si>
  <si>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</si>
  <si>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</si>
  <si>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</si>
  <si>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</si>
  <si>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</si>
  <si>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</si>
  <si>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</si>
  <si>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</si>
  <si>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</si>
  <si>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</si>
  <si>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</si>
  <si>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</si>
  <si>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</si>
  <si>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</si>
  <si>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</si>
  <si>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</si>
  <si>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</si>
  <si>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</si>
  <si>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</si>
  <si>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</si>
  <si>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</si>
  <si>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</si>
  <si>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</si>
  <si>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</si>
  <si>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</si>
  <si>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</si>
  <si>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</si>
  <si>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</si>
  <si>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</si>
  <si>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</si>
  <si>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</si>
  <si>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</si>
  <si>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</si>
  <si>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</si>
  <si>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</si>
  <si>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</si>
  <si>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</si>
  <si>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</si>
  <si>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</si>
  <si>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</si>
  <si>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</si>
  <si>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</si>
  <si>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</si>
  <si>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</si>
  <si>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</si>
  <si>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</si>
  <si>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</si>
  <si>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</si>
  <si>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</si>
  <si>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</si>
  <si>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</si>
  <si>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</si>
  <si>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</si>
  <si>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</si>
  <si>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</si>
  <si>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</si>
  <si>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</si>
  <si>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</si>
  <si>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</si>
  <si>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</si>
  <si>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</si>
  <si>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</si>
  <si>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</si>
  <si>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</si>
  <si>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</si>
  <si>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</si>
  <si>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</si>
  <si>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</si>
  <si>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</si>
  <si>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</si>
  <si>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</si>
  <si>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</si>
  <si>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</si>
  <si>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</si>
  <si>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</si>
  <si>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</si>
  <si>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</si>
  <si>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</si>
  <si>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</si>
  <si>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</si>
  <si>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</si>
  <si>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</si>
  <si>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</si>
  <si>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</si>
  <si>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</si>
  <si>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</si>
  <si>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</si>
  <si>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</si>
  <si>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</si>
  <si>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</si>
  <si>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</si>
  <si>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</si>
  <si>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</si>
  <si>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</si>
  <si>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</si>
  <si>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</si>
  <si>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</si>
  <si>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</si>
  <si>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</si>
  <si>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</si>
  <si>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</si>
  <si>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</si>
  <si>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</si>
  <si>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</si>
  <si>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</si>
  <si>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</si>
  <si>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</si>
  <si>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</si>
  <si>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</si>
  <si>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</si>
  <si>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</si>
  <si>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</si>
  <si>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</si>
  <si>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</si>
  <si>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</si>
  <si>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</si>
  <si>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</si>
  <si>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</si>
  <si>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</si>
  <si>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</si>
  <si>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</si>
  <si>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</si>
  <si>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</si>
  <si>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</si>
  <si>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</si>
  <si>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</si>
  <si>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</si>
  <si>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</si>
  <si>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</si>
  <si>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</si>
  <si>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</si>
  <si>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</si>
  <si>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</si>
  <si>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</si>
  <si>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</si>
  <si>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</si>
  <si>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</si>
  <si>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</si>
  <si>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</si>
  <si>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</si>
  <si>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</si>
  <si>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</si>
  <si>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</si>
  <si>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</si>
  <si>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</si>
  <si>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</si>
  <si>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</si>
  <si>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</si>
  <si>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</si>
  <si>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</si>
  <si>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</si>
  <si>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</si>
  <si>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</si>
  <si>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</si>
  <si>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</si>
  <si>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</si>
  <si>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</si>
  <si>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</si>
  <si>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</si>
  <si>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</si>
  <si>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</si>
  <si>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</si>
  <si>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</si>
  <si>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</si>
  <si>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</si>
  <si>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</si>
  <si>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</si>
  <si>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</si>
  <si>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</si>
  <si>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</si>
  <si>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</si>
  <si>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</si>
  <si>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</si>
  <si>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</si>
  <si>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</si>
  <si>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</si>
  <si>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</si>
  <si>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</si>
  <si>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</si>
  <si>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</si>
  <si>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</si>
  <si>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</si>
  <si>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</si>
  <si>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</si>
  <si>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</si>
  <si>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</si>
  <si>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</si>
  <si>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</si>
  <si>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</si>
  <si>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</si>
  <si>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</si>
  <si>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</si>
  <si>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</si>
  <si>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</si>
  <si>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</si>
  <si>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</si>
  <si>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</si>
  <si>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</si>
  <si>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</si>
  <si>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</si>
  <si>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</si>
  <si>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</si>
  <si>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</si>
  <si>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</si>
  <si>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</si>
  <si>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</si>
  <si>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</si>
  <si>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</si>
  <si>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</si>
  <si>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</si>
  <si>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</si>
  <si>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</si>
  <si>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</si>
  <si>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</si>
  <si>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</si>
  <si>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</si>
  <si>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</si>
  <si>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</si>
  <si>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</si>
  <si>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</si>
  <si>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</si>
  <si>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</si>
  <si>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</si>
  <si>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</si>
  <si>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</si>
  <si>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</si>
  <si>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</si>
  <si>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</si>
  <si>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</si>
  <si>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</si>
  <si>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</si>
  <si>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</si>
  <si>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</si>
  <si>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</si>
  <si>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</si>
  <si>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</si>
  <si>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</si>
  <si>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</si>
  <si>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</si>
  <si>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</si>
  <si>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</si>
  <si>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</si>
  <si>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</si>
  <si>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</si>
  <si>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</si>
  <si>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</si>
  <si>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</si>
  <si>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</si>
  <si>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</si>
  <si>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</si>
  <si>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</si>
  <si>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</si>
  <si>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</si>
  <si>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</si>
  <si>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</si>
  <si>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</si>
  <si>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</si>
  <si>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</si>
  <si>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</si>
  <si>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</si>
  <si>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</si>
  <si>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</si>
  <si>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</si>
  <si>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</si>
  <si>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</si>
  <si>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</si>
  <si>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</si>
  <si>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</si>
  <si>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</si>
  <si>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</si>
  <si>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</si>
  <si>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</si>
  <si>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</si>
  <si>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</si>
  <si>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</si>
  <si>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</si>
  <si>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</si>
  <si>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</si>
  <si>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</si>
  <si>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</si>
  <si>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</si>
  <si>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</si>
  <si>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</si>
  <si>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</si>
  <si>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</si>
  <si>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</si>
  <si>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</si>
  <si>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</si>
  <si>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</si>
  <si>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</si>
  <si>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</si>
  <si>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</si>
  <si>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</si>
  <si>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</si>
  <si>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</si>
  <si>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</si>
  <si>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</si>
  <si>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</si>
  <si>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</si>
  <si>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</si>
  <si>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</si>
  <si>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</si>
  <si>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</si>
  <si>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</si>
  <si>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</si>
  <si>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</si>
  <si>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</si>
  <si>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</si>
  <si>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</si>
  <si>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</si>
  <si>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</si>
  <si>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</si>
  <si>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</si>
  <si>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</si>
  <si>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</si>
  <si>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</si>
  <si>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</si>
  <si>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</si>
  <si>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</si>
  <si>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</si>
  <si>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</si>
  <si>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</si>
  <si>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</si>
  <si>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</si>
  <si>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</si>
  <si>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</si>
  <si>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</si>
  <si>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</si>
  <si>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</si>
  <si>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</si>
  <si>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</si>
  <si>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</si>
  <si>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</si>
  <si>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</si>
  <si>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</si>
  <si>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</si>
  <si>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</si>
  <si>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</si>
  <si>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</si>
  <si>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</si>
  <si>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</si>
  <si>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</si>
  <si>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</si>
  <si>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</si>
  <si>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</si>
  <si>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</si>
  <si>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</si>
  <si>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</si>
  <si>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</si>
  <si>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</si>
  <si>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</si>
  <si>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</si>
  <si>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</si>
  <si>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</si>
  <si>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</si>
  <si>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</si>
  <si>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</si>
  <si>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</si>
  <si>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</si>
  <si>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</si>
  <si>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</si>
  <si>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</si>
  <si>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</si>
  <si>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</si>
  <si>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</si>
  <si>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</si>
  <si>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</si>
  <si>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</si>
  <si>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</si>
  <si>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</si>
  <si>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</si>
  <si>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</si>
  <si>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</si>
  <si>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</si>
  <si>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</si>
  <si>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</si>
  <si>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</si>
  <si>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</si>
  <si>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</si>
  <si>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</si>
  <si>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</si>
  <si>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</si>
  <si>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</si>
  <si>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</si>
  <si>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</si>
  <si>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</si>
  <si>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</si>
  <si>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</si>
  <si>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</si>
  <si>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</si>
  <si>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</si>
  <si>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</si>
  <si>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</si>
  <si>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</si>
  <si>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</si>
  <si>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</si>
  <si>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</si>
  <si>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</si>
  <si>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</si>
  <si>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</si>
  <si>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</si>
  <si>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</si>
  <si>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</si>
  <si>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</si>
  <si>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</si>
  <si>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</si>
  <si>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</si>
  <si>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</si>
  <si>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</si>
  <si>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</si>
  <si>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</si>
  <si>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</si>
  <si>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</si>
  <si>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</si>
  <si>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</si>
  <si>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</si>
  <si>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</si>
  <si>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</si>
  <si>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</si>
  <si>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</si>
  <si>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</si>
  <si>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</si>
  <si>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</si>
  <si>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</si>
  <si>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</si>
  <si>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</si>
  <si>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</si>
  <si>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</si>
  <si>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</si>
  <si>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</si>
  <si>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</si>
  <si>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</si>
  <si>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</si>
  <si>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</si>
  <si>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</si>
  <si>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</si>
  <si>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</si>
  <si>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</si>
  <si>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</si>
  <si>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</si>
  <si>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</si>
  <si>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</si>
  <si>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</si>
  <si>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</si>
  <si>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</si>
  <si>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</si>
  <si>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</si>
  <si>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</si>
  <si>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</si>
  <si>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</si>
  <si>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</si>
  <si>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</si>
  <si>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</si>
  <si>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</si>
  <si>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</si>
  <si>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</si>
  <si>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</si>
  <si>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</si>
  <si>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</si>
  <si>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</si>
  <si>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</si>
  <si>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</si>
  <si>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</si>
  <si>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</si>
  <si>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</si>
  <si>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</si>
  <si>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</si>
  <si>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</si>
  <si>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</si>
  <si>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</si>
  <si>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</si>
  <si>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</si>
  <si>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</si>
  <si>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</si>
  <si>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</si>
  <si>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</si>
  <si>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</si>
  <si>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</si>
  <si>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</si>
  <si>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</si>
  <si>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</si>
  <si>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</si>
  <si>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</si>
  <si>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</si>
  <si>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</si>
  <si>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</si>
  <si>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</si>
  <si>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</si>
  <si>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</si>
  <si>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</si>
  <si>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</si>
  <si>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</si>
  <si>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</si>
  <si>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</si>
  <si>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</si>
  <si>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</si>
  <si>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</si>
  <si>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</si>
  <si>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</si>
  <si>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</si>
  <si>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</si>
  <si>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</si>
  <si>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</si>
  <si>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</si>
  <si>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</si>
  <si>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</si>
  <si>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</si>
  <si>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</si>
  <si>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</si>
  <si>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</si>
  <si>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</si>
  <si>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</si>
  <si>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</si>
  <si>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</si>
  <si>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</si>
  <si>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</si>
  <si>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</si>
  <si>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</si>
  <si>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</si>
  <si>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</si>
  <si>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</si>
  <si>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</si>
  <si>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</si>
  <si>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</si>
  <si>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</si>
  <si>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</si>
  <si>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</si>
  <si>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</si>
  <si>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</si>
  <si>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</si>
  <si>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</si>
  <si>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</si>
  <si>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</si>
  <si>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</si>
  <si>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</si>
  <si>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</si>
  <si>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</si>
  <si>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</si>
  <si>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</si>
  <si>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</si>
  <si>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</si>
  <si>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</si>
  <si>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</si>
  <si>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</si>
  <si>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</si>
  <si>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</si>
  <si>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</si>
  <si>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</si>
  <si>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</si>
  <si>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</si>
  <si>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</si>
  <si>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</si>
  <si>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</si>
  <si>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</si>
  <si>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</si>
  <si>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</si>
  <si>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</si>
  <si>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</si>
  <si>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</si>
  <si>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</si>
  <si>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</si>
  <si>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</si>
  <si>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</si>
  <si>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</si>
  <si>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</si>
  <si>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</si>
  <si>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</si>
  <si>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</si>
  <si>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</si>
  <si>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</si>
  <si>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</si>
  <si>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</si>
  <si>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</si>
  <si>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</si>
  <si>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</si>
  <si>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</si>
  <si>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</si>
  <si>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</si>
  <si>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</si>
  <si>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</si>
  <si>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</si>
  <si>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</si>
  <si>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</si>
  <si>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</si>
  <si>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</si>
  <si>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</si>
  <si>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</si>
  <si>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</si>
  <si>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</si>
  <si>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</si>
  <si>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</si>
  <si>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</si>
  <si>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</si>
  <si>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</si>
  <si>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</si>
  <si>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</si>
  <si>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</si>
  <si>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</si>
  <si>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</si>
  <si>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</si>
  <si>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</si>
  <si>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</si>
  <si>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</si>
  <si>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</si>
  <si>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</si>
  <si>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</si>
  <si>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</si>
  <si>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</si>
  <si>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</si>
  <si>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</si>
  <si>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</si>
  <si>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</si>
  <si>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</si>
  <si>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</si>
  <si>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</si>
  <si>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</si>
  <si>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</si>
  <si>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</si>
  <si>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</si>
  <si>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</si>
  <si>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</si>
  <si>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</si>
  <si>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</si>
  <si>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</si>
  <si>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</si>
  <si>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</si>
  <si>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</si>
  <si>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</si>
  <si>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</si>
  <si>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</si>
  <si>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</si>
  <si>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</si>
  <si>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</si>
  <si>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</si>
  <si>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</si>
  <si>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</si>
  <si>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</si>
  <si>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</si>
  <si>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</si>
  <si>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</si>
  <si>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</si>
  <si>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</si>
  <si>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</si>
  <si>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</si>
  <si>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</si>
  <si>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</si>
  <si>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</si>
  <si>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</si>
  <si>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</si>
  <si>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</si>
  <si>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</si>
  <si>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</si>
  <si>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</si>
  <si>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</si>
  <si>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</si>
  <si>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</si>
  <si>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</si>
  <si>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</si>
  <si>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</si>
  <si>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</si>
  <si>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</si>
  <si>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</si>
  <si>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</si>
  <si>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</si>
  <si>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</si>
  <si>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</si>
  <si>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</si>
  <si>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</si>
  <si>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</si>
  <si>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</si>
  <si>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</si>
  <si>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</si>
  <si>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</si>
  <si>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</si>
  <si>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</si>
  <si>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</si>
  <si>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</si>
  <si>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</si>
  <si>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</si>
  <si>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</si>
  <si>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</si>
  <si>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</si>
  <si>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</si>
  <si>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</si>
  <si>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</si>
  <si>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</si>
  <si>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</si>
  <si>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</si>
  <si>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</si>
  <si>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</si>
  <si>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</si>
  <si>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</si>
  <si>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</si>
  <si>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</si>
  <si>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</si>
  <si>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</si>
  <si>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</si>
  <si>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</si>
  <si>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</si>
  <si>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</si>
  <si>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</si>
  <si>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</si>
  <si>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</si>
  <si>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</si>
  <si>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</si>
  <si>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</si>
  <si>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</si>
  <si>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</si>
  <si>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</si>
  <si>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</si>
  <si>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</si>
  <si>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</si>
  <si>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</si>
  <si>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</si>
  <si>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</si>
  <si>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</si>
  <si>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</si>
  <si>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</si>
  <si>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</si>
  <si>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</si>
  <si>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</si>
  <si>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</si>
  <si>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</si>
  <si>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</si>
  <si>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</si>
  <si>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</si>
  <si>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</si>
  <si>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</si>
  <si>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</si>
  <si>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</si>
  <si>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</si>
  <si>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</si>
  <si>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</si>
  <si>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</si>
  <si>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</si>
  <si>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</si>
  <si>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</si>
  <si>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</si>
  <si>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</si>
  <si>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</si>
  <si>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</si>
  <si>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</si>
  <si>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</si>
  <si>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</si>
  <si>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</si>
  <si>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</si>
  <si>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</si>
  <si>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</si>
  <si>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</si>
  <si>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</si>
  <si>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</si>
  <si>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</si>
  <si>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</si>
  <si>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</si>
  <si>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</si>
  <si>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</si>
  <si>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</si>
  <si>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</si>
  <si>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</si>
  <si>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</si>
  <si>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</si>
  <si>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</si>
  <si>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</si>
  <si>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</si>
  <si>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</si>
  <si>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</si>
  <si>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</si>
  <si>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</si>
  <si>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</si>
  <si>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</si>
  <si>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</si>
  <si>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</si>
  <si>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</si>
  <si>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</si>
  <si>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</si>
  <si>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</si>
  <si>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</si>
  <si>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</si>
  <si>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</si>
  <si>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</si>
  <si>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</si>
  <si>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</si>
  <si>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</si>
  <si>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</si>
  <si>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</si>
  <si>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</si>
  <si>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</si>
  <si>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</si>
  <si>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</si>
  <si>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</si>
  <si>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</si>
  <si>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</si>
  <si>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</si>
  <si>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</si>
  <si>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</si>
  <si>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</si>
  <si>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</si>
  <si>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</si>
  <si>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</si>
  <si>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</si>
  <si>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</si>
  <si>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</si>
  <si>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</si>
  <si>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</si>
  <si>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</si>
  <si>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</si>
  <si>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</si>
  <si>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</si>
  <si>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</si>
  <si>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</si>
  <si>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</si>
  <si>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</si>
  <si>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</si>
  <si>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</si>
  <si>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</si>
  <si>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</si>
  <si>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</si>
  <si>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</si>
  <si>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</si>
  <si>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</si>
  <si>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</si>
  <si>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</si>
  <si>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</si>
  <si>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</si>
  <si>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</si>
  <si>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</si>
  <si>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</si>
  <si>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</si>
  <si>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</si>
  <si>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</si>
  <si>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</si>
  <si>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</si>
  <si>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</si>
  <si>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</si>
  <si>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</si>
  <si>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</si>
  <si>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</si>
  <si>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</si>
  <si>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</si>
  <si>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</si>
  <si>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</si>
  <si>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</si>
  <si>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</si>
  <si>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</si>
  <si>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</si>
  <si>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</si>
  <si>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</si>
  <si>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</si>
  <si>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</si>
  <si>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</si>
  <si>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</si>
  <si>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</si>
  <si>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</si>
  <si>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</si>
  <si>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</si>
  <si>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</si>
  <si>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</si>
  <si>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</si>
  <si>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</si>
  <si>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</si>
  <si>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</si>
  <si>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</si>
  <si>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</si>
  <si>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</si>
  <si>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</si>
  <si>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</si>
  <si>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</si>
  <si>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</si>
  <si>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</si>
  <si>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</si>
  <si>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</si>
  <si>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</si>
  <si>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</si>
  <si>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</si>
  <si>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</si>
  <si>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</si>
  <si>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</si>
  <si>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</si>
  <si>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</si>
  <si>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</si>
  <si>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</si>
  <si>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</si>
  <si>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</si>
  <si>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</si>
  <si>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</si>
  <si>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</si>
  <si>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</si>
  <si>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</si>
  <si>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</si>
  <si>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</si>
  <si>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</si>
  <si>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</si>
  <si>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</si>
  <si>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</si>
  <si>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</si>
  <si>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</si>
  <si>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</si>
  <si>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</si>
  <si>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</si>
  <si>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</si>
  <si>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</si>
  <si>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</si>
  <si>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</si>
  <si>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</si>
  <si>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</si>
  <si>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</si>
  <si>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</si>
  <si>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</si>
  <si>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</si>
  <si>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</si>
  <si>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</si>
  <si>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</si>
  <si>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</si>
  <si>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</si>
  <si>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</si>
  <si>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</si>
  <si>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</si>
  <si>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</si>
  <si>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</si>
  <si>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</si>
  <si>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</si>
  <si>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</si>
  <si>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</si>
  <si>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</si>
  <si>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</si>
  <si>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</si>
  <si>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</si>
  <si>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</si>
  <si>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</si>
  <si>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</si>
  <si>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</si>
  <si>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</si>
  <si>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</si>
  <si>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</si>
  <si>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</si>
  <si>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</si>
  <si>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</si>
  <si>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</si>
  <si>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</si>
  <si>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</si>
  <si>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</si>
  <si>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</si>
  <si>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</si>
  <si>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</si>
  <si>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</si>
  <si>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</si>
  <si>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</si>
  <si>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</si>
  <si>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</si>
  <si>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</si>
  <si>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</si>
  <si>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</si>
  <si>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</si>
  <si>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</si>
  <si>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</si>
  <si>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</si>
  <si>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</si>
  <si>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</si>
  <si>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</si>
  <si>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</si>
  <si>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</si>
  <si>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</si>
  <si>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</si>
  <si>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</si>
  <si>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</si>
  <si>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</si>
  <si>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</si>
  <si>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</si>
  <si>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</si>
  <si>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</si>
  <si>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</si>
  <si>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</si>
  <si>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</si>
  <si>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</si>
  <si>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</si>
  <si>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</si>
  <si>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</si>
  <si>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</si>
  <si>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</si>
  <si>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</si>
  <si>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</si>
  <si>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</si>
  <si>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</si>
  <si>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</si>
  <si>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</si>
  <si>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</si>
  <si>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</si>
  <si>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</si>
  <si>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</si>
  <si>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</si>
  <si>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</si>
  <si>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</si>
  <si>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</si>
  <si>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</si>
  <si>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</si>
  <si>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</si>
  <si>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</si>
  <si>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</si>
  <si>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</si>
  <si>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</si>
  <si>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</si>
  <si>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</si>
  <si>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</si>
  <si>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</si>
  <si>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</si>
  <si>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</si>
  <si>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</si>
  <si>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</si>
  <si>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</si>
  <si>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</si>
  <si>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</si>
  <si>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</si>
  <si>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</si>
  <si>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</si>
  <si>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</si>
  <si>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</si>
  <si>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</si>
  <si>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</si>
  <si>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</si>
  <si>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</si>
  <si>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</si>
  <si>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</si>
  <si>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</si>
  <si>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</si>
  <si>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</si>
  <si>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</si>
  <si>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</si>
  <si>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</si>
  <si>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</si>
  <si>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</si>
  <si>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</si>
  <si>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</si>
  <si>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</si>
  <si>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</si>
  <si>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</si>
  <si>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</si>
  <si>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</si>
  <si>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</si>
  <si>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</si>
  <si>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</si>
  <si>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</si>
  <si>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</si>
  <si>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</si>
  <si>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</si>
  <si>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</si>
  <si>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</si>
  <si>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</si>
  <si>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</si>
  <si>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</si>
  <si>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</si>
  <si>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</si>
  <si>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</si>
  <si>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</si>
  <si>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</si>
  <si>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</si>
  <si>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</si>
  <si>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</si>
  <si>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</si>
  <si>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</si>
  <si>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</si>
  <si>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</si>
  <si>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</si>
  <si>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</si>
  <si>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</si>
  <si>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</si>
  <si>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</si>
  <si>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</si>
  <si>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</si>
  <si>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</si>
  <si>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</si>
  <si>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</si>
  <si>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</si>
  <si>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</si>
  <si>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</si>
  <si>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</si>
  <si>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</si>
  <si>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</si>
  <si>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</si>
  <si>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</si>
  <si>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</si>
  <si>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</si>
  <si>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</si>
  <si>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</si>
  <si>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</si>
  <si>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</si>
  <si>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</si>
  <si>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</si>
  <si>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</si>
  <si>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</si>
  <si>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</si>
  <si>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</si>
  <si>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</si>
  <si>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</si>
  <si>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</si>
  <si>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</si>
  <si>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</si>
  <si>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</si>
  <si>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</si>
  <si>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</si>
  <si>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</si>
  <si>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</si>
  <si>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</si>
  <si>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</si>
  <si>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</si>
  <si>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</si>
  <si>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</si>
  <si>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</si>
  <si>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</si>
  <si>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</si>
  <si>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</si>
  <si>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</si>
  <si>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</si>
  <si>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</si>
  <si>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</si>
  <si>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</si>
  <si>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</si>
  <si>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</si>
  <si>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</si>
  <si>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</si>
  <si>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</si>
  <si>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</si>
  <si>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</si>
  <si>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</si>
  <si>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</si>
  <si>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</si>
  <si>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</si>
  <si>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</si>
  <si>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</si>
  <si>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</si>
  <si>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</si>
  <si>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</si>
  <si>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</si>
  <si>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</si>
  <si>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</si>
  <si>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</si>
  <si>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</si>
  <si>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</si>
  <si>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</si>
  <si>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</si>
  <si>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</si>
  <si>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</si>
  <si>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</si>
  <si>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</si>
  <si>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</si>
  <si>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</si>
  <si>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</si>
  <si>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</si>
  <si>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</si>
  <si>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</si>
  <si>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</si>
  <si>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</si>
  <si>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</si>
  <si>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</si>
  <si>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</si>
  <si>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</si>
  <si>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</si>
  <si>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</si>
  <si>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</si>
  <si>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</si>
  <si>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</si>
  <si>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</si>
  <si>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</si>
  <si>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</si>
  <si>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</si>
  <si>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</si>
  <si>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</si>
  <si>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</si>
  <si>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</si>
  <si>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</si>
  <si>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</si>
  <si>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</si>
  <si>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</si>
  <si>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</si>
  <si>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</si>
  <si>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</si>
  <si>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</si>
  <si>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</si>
  <si>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</si>
  <si>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</si>
  <si>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</si>
  <si>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</si>
  <si>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</si>
  <si>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</si>
  <si>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</si>
  <si>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</si>
  <si>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</si>
  <si>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</si>
  <si>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</si>
  <si>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</si>
  <si>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</si>
  <si>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</si>
  <si>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</si>
  <si>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</si>
  <si>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</si>
  <si>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</si>
  <si>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</si>
  <si>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</si>
  <si>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</si>
  <si>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</si>
  <si>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</si>
  <si>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</si>
  <si>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</si>
  <si>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</si>
  <si>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</si>
  <si>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</si>
  <si>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</si>
  <si>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</si>
  <si>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</si>
  <si>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</si>
  <si>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</si>
  <si>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</si>
  <si>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</si>
  <si>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</si>
  <si>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</si>
  <si>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</si>
  <si>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</si>
  <si>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</si>
  <si>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</si>
  <si>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</si>
  <si>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</si>
  <si>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</si>
  <si>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</si>
  <si>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</si>
  <si>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</si>
  <si>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</si>
  <si>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</si>
  <si>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</si>
  <si>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</si>
  <si>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</si>
  <si>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</si>
  <si>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</si>
  <si>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</si>
  <si>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</si>
  <si>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</si>
  <si>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</si>
  <si>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</si>
  <si>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</si>
  <si>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</si>
  <si>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</si>
  <si>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</si>
  <si>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</si>
  <si>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</si>
  <si>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</si>
  <si>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</si>
  <si>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</si>
  <si>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</si>
  <si>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</si>
  <si>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</si>
  <si>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</si>
  <si>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</si>
  <si>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</si>
  <si>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</si>
  <si>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</si>
  <si>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</si>
  <si>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</si>
  <si>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</si>
  <si>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</si>
  <si>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</si>
  <si>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</si>
  <si>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</si>
  <si>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</si>
  <si>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</si>
  <si>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</si>
  <si>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</si>
  <si>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</si>
  <si>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</si>
  <si>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</si>
  <si>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</si>
  <si>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</si>
  <si>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</si>
  <si>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</si>
  <si>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</si>
  <si>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</si>
  <si>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</si>
  <si>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</si>
  <si>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</si>
  <si>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</si>
  <si>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</si>
  <si>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</si>
  <si>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</si>
  <si>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</si>
  <si>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</si>
  <si>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</si>
  <si>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</si>
  <si>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</si>
  <si>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</si>
  <si>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</si>
  <si>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</si>
  <si>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</si>
  <si>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</si>
  <si>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</si>
  <si>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</si>
  <si>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</si>
  <si>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</si>
  <si>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</si>
  <si>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</si>
  <si>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</si>
  <si>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</si>
  <si>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</si>
  <si>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</si>
  <si>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</si>
  <si>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</si>
  <si>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</si>
  <si>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</si>
  <si>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</si>
  <si>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</si>
  <si>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</si>
  <si>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</si>
  <si>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</si>
  <si>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</si>
  <si>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</si>
  <si>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</si>
  <si>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</si>
  <si>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</si>
  <si>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</si>
  <si>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</si>
  <si>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</si>
  <si>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</si>
  <si>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</si>
  <si>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</si>
  <si>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</si>
  <si>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</si>
  <si>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</si>
  <si>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</si>
  <si>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</si>
  <si>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</si>
  <si>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</si>
  <si>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</si>
  <si>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</si>
  <si>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</si>
  <si>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</si>
  <si>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</si>
  <si>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</si>
  <si>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</si>
  <si>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</si>
  <si>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</si>
  <si>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</si>
  <si>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</si>
  <si>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</si>
  <si>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</si>
  <si>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</si>
  <si>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</si>
  <si>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</si>
  <si>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</si>
  <si>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</si>
  <si>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</si>
  <si>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</si>
  <si>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</si>
  <si>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</si>
  <si>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</si>
  <si>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</si>
  <si>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</si>
  <si>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</si>
  <si>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</si>
  <si>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</si>
  <si>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</si>
  <si>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</si>
  <si>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</si>
  <si>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</si>
  <si>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</si>
  <si>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</si>
  <si>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</si>
  <si>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</si>
  <si>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</si>
  <si>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</si>
  <si>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</si>
  <si>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</si>
  <si>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</si>
  <si>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</si>
  <si>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</si>
  <si>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</si>
  <si>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</si>
  <si>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</si>
  <si>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</si>
  <si>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</si>
  <si>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</si>
  <si>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</si>
  <si>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</si>
  <si>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</si>
  <si>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</si>
  <si>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</si>
  <si>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</si>
  <si>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</si>
  <si>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</si>
  <si>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</si>
  <si>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</si>
  <si>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</si>
  <si>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</si>
  <si>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</si>
  <si>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</si>
  <si>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</si>
  <si>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</si>
  <si>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</si>
  <si>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</si>
  <si>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</si>
  <si>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</si>
  <si>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</si>
  <si>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</si>
  <si>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</si>
  <si>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</si>
  <si>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</si>
  <si>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</si>
  <si>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</si>
  <si>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</si>
  <si>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</si>
  <si>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</si>
  <si>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</si>
  <si>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</si>
  <si>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</si>
  <si>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</si>
  <si>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</si>
  <si>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</si>
  <si>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</si>
  <si>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</si>
  <si>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</si>
  <si>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</si>
  <si>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</si>
  <si>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</si>
  <si>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</si>
  <si>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</si>
  <si>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</si>
  <si>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</si>
  <si>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</si>
  <si>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</si>
  <si>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</si>
  <si>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</si>
  <si>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</si>
  <si>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</si>
  <si>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</si>
  <si>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</si>
  <si>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</si>
  <si>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</si>
  <si>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</si>
  <si>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</si>
  <si>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</si>
  <si>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</si>
  <si>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</si>
  <si>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</si>
  <si>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</si>
  <si>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</si>
  <si>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</si>
  <si>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</si>
  <si>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</si>
  <si>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</si>
  <si>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</si>
  <si>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</si>
  <si>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</si>
  <si>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</si>
  <si>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</si>
  <si>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</si>
  <si>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</si>
  <si>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</si>
  <si>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</si>
  <si>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</si>
  <si>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</si>
  <si>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</si>
  <si>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</si>
  <si>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</si>
  <si>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</si>
  <si>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</si>
  <si>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</si>
  <si>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</si>
  <si>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</si>
  <si>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</si>
  <si>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</si>
  <si>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</si>
  <si>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</si>
  <si>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</si>
  <si>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</si>
  <si>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</si>
  <si>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</si>
  <si>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</si>
  <si>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</si>
  <si>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</si>
  <si>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</si>
  <si>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</si>
  <si>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</si>
  <si>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</si>
  <si>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</si>
  <si>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</si>
  <si>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</si>
  <si>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</si>
  <si>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</si>
  <si>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</si>
  <si>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</si>
  <si>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</si>
  <si>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</si>
  <si>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</si>
  <si>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</si>
  <si>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</si>
  <si>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</si>
  <si>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</si>
  <si>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</si>
  <si>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</si>
  <si>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</si>
  <si>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</si>
  <si>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</si>
  <si>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</si>
  <si>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</si>
  <si>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</si>
  <si>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</si>
  <si>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</si>
  <si>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</si>
  <si>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</si>
  <si>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</si>
  <si>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</si>
  <si>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</si>
  <si>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</si>
  <si>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</si>
  <si>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</si>
  <si>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</si>
  <si>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</si>
  <si>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</si>
  <si>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</si>
  <si>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</si>
  <si>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</si>
  <si>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</si>
  <si>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</si>
  <si>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</si>
  <si>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</si>
  <si>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</si>
  <si>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</si>
  <si>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</si>
  <si>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</si>
  <si>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</si>
  <si>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</si>
  <si>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</si>
  <si>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</si>
  <si>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</si>
  <si>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</si>
  <si>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</si>
  <si>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</si>
  <si>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</si>
  <si>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</si>
  <si>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</si>
  <si>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</si>
  <si>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</si>
  <si>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</si>
  <si>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</si>
  <si>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</si>
  <si>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</si>
  <si>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</si>
  <si>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</si>
  <si>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</si>
  <si>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</si>
  <si>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</si>
  <si>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</si>
  <si>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</si>
  <si>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</si>
  <si>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</si>
  <si>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</si>
  <si>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</si>
  <si>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</si>
  <si>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</si>
  <si>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</si>
  <si>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</si>
  <si>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</si>
  <si>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</si>
  <si>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</si>
  <si>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</si>
  <si>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</si>
  <si>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</si>
  <si>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</si>
  <si>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</si>
  <si>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</si>
  <si>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</si>
  <si>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</si>
  <si>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</si>
  <si>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</si>
  <si>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</si>
  <si>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</si>
  <si>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</si>
  <si>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</si>
  <si>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</si>
  <si>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</si>
  <si>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</si>
  <si>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</si>
  <si>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</si>
  <si>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</si>
  <si>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</si>
  <si>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</si>
  <si>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</si>
  <si>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</si>
  <si>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</si>
  <si>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</si>
  <si>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</si>
  <si>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</si>
  <si>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</si>
  <si>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</si>
  <si>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</si>
  <si>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</si>
  <si>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</si>
  <si>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</si>
  <si>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</si>
  <si>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</si>
  <si>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</si>
  <si>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</si>
  <si>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</si>
  <si>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</si>
  <si>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</si>
  <si>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</si>
  <si>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</si>
  <si>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</si>
  <si>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</si>
  <si>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</si>
  <si>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</si>
  <si>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</si>
  <si>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</si>
  <si>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</si>
  <si>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</si>
  <si>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</si>
  <si>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</si>
  <si>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</si>
  <si>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</si>
  <si>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</si>
  <si>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</si>
  <si>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</si>
  <si>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</si>
  <si>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</si>
  <si>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</si>
  <si>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</si>
  <si>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</si>
  <si>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</si>
  <si>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</si>
  <si>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</si>
  <si>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</si>
  <si>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</si>
  <si>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</si>
  <si>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</si>
  <si>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</si>
  <si>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</si>
  <si>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</si>
  <si>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</si>
  <si>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</si>
  <si>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</si>
  <si>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</si>
  <si>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</si>
  <si>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</si>
  <si>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</si>
  <si>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</si>
  <si>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</si>
  <si>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</si>
  <si>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</si>
  <si>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</si>
  <si>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</si>
  <si>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</si>
  <si>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</si>
  <si>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</si>
  <si>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</si>
  <si>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</si>
  <si>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</si>
  <si>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</si>
  <si>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</si>
  <si>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</si>
  <si>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</si>
  <si>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</si>
  <si>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</si>
  <si>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</si>
  <si>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</si>
  <si>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</si>
  <si>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</si>
  <si>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</si>
  <si>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</si>
  <si>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</si>
  <si>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</si>
  <si>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</si>
  <si>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</si>
  <si>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</si>
  <si>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</si>
  <si>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</si>
  <si>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</si>
  <si>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</si>
  <si>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</si>
  <si>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</si>
  <si>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</si>
  <si>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</si>
  <si>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</si>
  <si>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</si>
  <si>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</si>
  <si>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</si>
  <si>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</si>
  <si>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</si>
  <si>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</si>
  <si>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</si>
  <si>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</si>
  <si>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</si>
  <si>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</si>
  <si>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</si>
  <si>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</si>
  <si>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</si>
  <si>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</si>
  <si>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</si>
  <si>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</si>
  <si>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</si>
  <si>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</si>
  <si>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</si>
  <si>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</si>
  <si>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</si>
  <si>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</si>
  <si>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</si>
  <si>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</si>
  <si>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</si>
  <si>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</si>
  <si>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</si>
  <si>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</si>
  <si>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</si>
  <si>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</si>
  <si>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</si>
  <si>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</si>
  <si>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</si>
  <si>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</si>
  <si>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</si>
  <si>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</si>
  <si>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</si>
  <si>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</si>
  <si>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</si>
  <si>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</si>
  <si>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</si>
  <si>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</si>
  <si>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</si>
  <si>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</si>
  <si>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</si>
  <si>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</si>
  <si>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</si>
  <si>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</si>
  <si>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</si>
  <si>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</si>
  <si>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</si>
  <si>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</si>
  <si>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</si>
  <si>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</si>
  <si>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</si>
  <si>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</si>
  <si>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</si>
  <si>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</si>
  <si>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</si>
  <si>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</si>
  <si>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</si>
  <si>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</si>
  <si>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</si>
  <si>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</si>
  <si>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</si>
  <si>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</si>
  <si>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</si>
  <si>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</si>
  <si>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</si>
  <si>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</si>
  <si>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</si>
  <si>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</si>
  <si>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</si>
  <si>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</si>
  <si>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</si>
  <si>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</si>
  <si>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</si>
  <si>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</si>
  <si>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</si>
  <si>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</si>
  <si>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</si>
  <si>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</si>
  <si>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</si>
  <si>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</si>
  <si>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</si>
  <si>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</si>
  <si>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</si>
  <si>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</si>
  <si>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</si>
  <si>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</si>
  <si>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</si>
  <si>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</si>
  <si>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</si>
  <si>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</si>
  <si>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</si>
  <si>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</si>
  <si>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</si>
  <si>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</si>
  <si>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</si>
  <si>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</si>
  <si>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</si>
  <si>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</si>
  <si>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</si>
  <si>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</si>
  <si>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</si>
  <si>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</si>
  <si>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</si>
  <si>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</si>
  <si>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</si>
  <si>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</si>
  <si>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</si>
  <si>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</si>
  <si>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</si>
  <si>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</si>
  <si>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</si>
  <si>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</si>
  <si>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</si>
  <si>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</si>
  <si>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</si>
  <si>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</si>
  <si>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</si>
  <si>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</si>
  <si>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</si>
  <si>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</si>
  <si>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</si>
  <si>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</si>
  <si>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</si>
  <si>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</si>
  <si>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</si>
  <si>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</si>
  <si>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</si>
  <si>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</si>
  <si>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</si>
  <si>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</si>
  <si>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</si>
  <si>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</si>
  <si>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</si>
  <si>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</si>
  <si>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</si>
  <si>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</si>
  <si>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</si>
  <si>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</si>
  <si>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</si>
  <si>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</si>
  <si>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</si>
  <si>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</si>
  <si>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</si>
  <si>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</si>
  <si>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</si>
  <si>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</si>
  <si>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</si>
  <si>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</si>
  <si>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</si>
  <si>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</si>
  <si>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</si>
  <si>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</si>
  <si>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</si>
  <si>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</si>
  <si>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</si>
  <si>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</si>
  <si>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</si>
  <si>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</si>
  <si>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</si>
  <si>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</si>
  <si>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</si>
  <si>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</si>
  <si>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</si>
  <si>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</si>
  <si>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</si>
  <si>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</si>
  <si>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</si>
  <si>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</si>
  <si>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</si>
  <si>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</si>
  <si>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</si>
  <si>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</si>
  <si>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</si>
  <si>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</si>
  <si>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</si>
  <si>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</si>
  <si>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</si>
  <si>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</si>
  <si>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</si>
  <si>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</si>
  <si>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</si>
  <si>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</si>
  <si>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</si>
  <si>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</si>
  <si>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</si>
  <si>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</si>
  <si>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</si>
  <si>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</si>
  <si>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</si>
  <si>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</si>
  <si>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</si>
  <si>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</si>
  <si>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</si>
  <si>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</si>
  <si>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</si>
  <si>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</si>
  <si>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</si>
  <si>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</si>
  <si>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</si>
  <si>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</si>
  <si>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</si>
  <si>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</si>
  <si>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</si>
  <si>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</si>
  <si>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</si>
  <si>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</si>
  <si>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</si>
  <si>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</si>
  <si>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</si>
  <si>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</si>
  <si>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</si>
  <si>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</si>
  <si>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</si>
  <si>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</si>
  <si>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</si>
  <si>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</si>
  <si>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</si>
  <si>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</si>
  <si>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</si>
  <si>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</si>
  <si>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</si>
  <si>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</si>
  <si>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</si>
  <si>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</si>
  <si>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</si>
  <si>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</si>
  <si>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</si>
  <si>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</si>
  <si>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</si>
  <si>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</si>
  <si>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</si>
  <si>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</si>
  <si>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</si>
  <si>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</si>
  <si>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</si>
  <si>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</si>
  <si>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</si>
  <si>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</si>
  <si>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</si>
  <si>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</si>
  <si>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</si>
  <si>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</si>
  <si>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</si>
  <si>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</si>
  <si>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</si>
  <si>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</si>
  <si>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</si>
  <si>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</si>
  <si>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</si>
  <si>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</si>
  <si>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</si>
  <si>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</si>
  <si>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</si>
  <si>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</si>
  <si>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</si>
  <si>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</si>
  <si>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</si>
  <si>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</si>
  <si>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</si>
  <si>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</si>
  <si>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</si>
  <si>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</si>
  <si>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</si>
  <si>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</si>
  <si>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</si>
  <si>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</si>
  <si>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</si>
  <si>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</si>
  <si>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</si>
  <si>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</si>
  <si>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</si>
  <si>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</si>
  <si>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</si>
  <si>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</si>
  <si>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</si>
  <si>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</si>
  <si>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</si>
  <si>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</si>
  <si>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</si>
  <si>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</si>
  <si>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</si>
  <si>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</si>
  <si>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</si>
  <si>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</si>
  <si>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</si>
  <si>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</si>
  <si>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</si>
  <si>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</si>
  <si>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</si>
  <si>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</si>
  <si>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</si>
  <si>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</si>
  <si>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</si>
  <si>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</si>
  <si>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</si>
  <si>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</si>
  <si>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</si>
  <si>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</si>
  <si>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</si>
  <si>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</si>
  <si>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</si>
  <si>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</si>
  <si>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</si>
  <si>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</si>
  <si>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</si>
  <si>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</si>
  <si>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</si>
  <si>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</si>
  <si>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</si>
  <si>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</si>
  <si>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</si>
  <si>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</si>
  <si>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</si>
  <si>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</si>
  <si>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</si>
  <si>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</si>
  <si>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</si>
  <si>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</si>
  <si>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</si>
  <si>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</si>
  <si>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</si>
  <si>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</si>
  <si>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</si>
  <si>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</si>
  <si>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</si>
  <si>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</si>
  <si>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</si>
  <si>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</si>
  <si>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</si>
  <si>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</si>
  <si>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</si>
  <si>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</si>
  <si>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</si>
  <si>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</si>
  <si>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</si>
  <si>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</si>
  <si>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</si>
  <si>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</si>
  <si>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</si>
  <si>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</si>
  <si>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</si>
  <si>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</si>
  <si>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</si>
  <si>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</si>
  <si>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</si>
  <si>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</si>
  <si>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</si>
  <si>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</si>
  <si>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</si>
  <si>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</si>
  <si>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</si>
  <si>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</si>
  <si>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</si>
  <si>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</si>
  <si>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</si>
  <si>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</si>
  <si>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</si>
  <si>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</si>
  <si>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</si>
  <si>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</si>
  <si>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</si>
  <si>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</si>
  <si>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</si>
  <si>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</si>
  <si>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</si>
  <si>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</si>
  <si>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</si>
  <si>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</si>
  <si>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</si>
  <si>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</si>
  <si>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</si>
  <si>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</si>
  <si>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</si>
  <si>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</si>
  <si>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</si>
  <si>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</si>
  <si>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</si>
  <si>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</si>
  <si>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</si>
  <si>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</si>
  <si>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</si>
  <si>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</si>
  <si>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</si>
  <si>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</si>
  <si>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</si>
  <si>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</si>
  <si>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</si>
  <si>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</si>
  <si>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</si>
  <si>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</si>
  <si>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</si>
  <si>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</si>
  <si>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</si>
  <si>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</si>
  <si>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</si>
  <si>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</si>
  <si>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</si>
  <si>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</si>
  <si>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</si>
  <si>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</si>
  <si>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</si>
  <si>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</si>
  <si>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</si>
  <si>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</si>
  <si>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</si>
  <si>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</si>
  <si>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</si>
  <si>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</si>
  <si>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</si>
  <si>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</si>
  <si>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</si>
  <si>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</si>
  <si>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</si>
  <si>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</si>
  <si>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</si>
  <si>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</si>
  <si>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</si>
  <si>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</si>
  <si>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</si>
  <si>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</si>
  <si>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</si>
  <si>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</si>
  <si>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</si>
  <si>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</si>
  <si>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</si>
  <si>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</si>
  <si>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</si>
  <si>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</si>
  <si>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</si>
  <si>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</si>
  <si>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</si>
  <si>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</si>
  <si>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</si>
  <si>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</si>
  <si>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</si>
  <si>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</si>
  <si>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</si>
  <si>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</si>
  <si>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</si>
  <si>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</si>
  <si>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</si>
  <si>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</si>
  <si>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</si>
  <si>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</si>
  <si>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</si>
  <si>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</si>
  <si>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</si>
  <si>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</si>
  <si>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</si>
  <si>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</si>
  <si>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</si>
  <si>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</si>
  <si>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</si>
  <si>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</si>
  <si>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</si>
  <si>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</si>
  <si>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</si>
  <si>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</si>
  <si>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</si>
  <si>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</si>
  <si>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</si>
  <si>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</si>
  <si>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</si>
  <si>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</si>
  <si>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</si>
  <si>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</si>
  <si>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</si>
  <si>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</si>
  <si>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</si>
  <si>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</si>
  <si>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</si>
  <si>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</si>
  <si>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</si>
  <si>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</si>
  <si>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</si>
  <si>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</si>
  <si>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</si>
  <si>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</si>
  <si>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</si>
  <si>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</si>
  <si>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</si>
  <si>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</si>
  <si>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</si>
  <si>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</si>
  <si>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</si>
  <si>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</si>
  <si>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</si>
  <si>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</si>
  <si>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</si>
  <si>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</si>
  <si>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</si>
  <si>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</si>
  <si>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</si>
  <si>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</si>
  <si>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</si>
  <si>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</si>
  <si>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</si>
  <si>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</si>
  <si>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</si>
  <si>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</si>
  <si>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</si>
  <si>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</si>
  <si>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</si>
  <si>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</si>
  <si>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</si>
  <si>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</si>
  <si>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</si>
  <si>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</si>
  <si>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</si>
  <si>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</si>
  <si>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</si>
  <si>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</si>
  <si>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</si>
  <si>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</si>
  <si>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</si>
  <si>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</si>
  <si>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</si>
  <si>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</si>
  <si>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</si>
  <si>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</si>
  <si>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</si>
  <si>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</si>
  <si>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</si>
  <si>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</si>
  <si>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</si>
  <si>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</si>
  <si>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</si>
  <si>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</si>
  <si>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</si>
  <si>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</si>
  <si>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</si>
  <si>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</si>
  <si>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</si>
  <si>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</si>
  <si>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</si>
  <si>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</si>
  <si>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</si>
  <si>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</si>
  <si>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</si>
  <si>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</si>
  <si>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</si>
  <si>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</si>
  <si>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</si>
  <si>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</si>
  <si>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</si>
  <si>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</si>
  <si>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</si>
  <si>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</si>
  <si>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</si>
  <si>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</si>
  <si>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</si>
  <si>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</si>
  <si>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</si>
  <si>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</si>
  <si>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</si>
  <si>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</si>
  <si>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</si>
  <si>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</si>
  <si>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</si>
  <si>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</si>
  <si>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</si>
  <si>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</si>
  <si>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</si>
  <si>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</si>
  <si>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</si>
  <si>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</si>
  <si>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</si>
  <si>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</si>
  <si>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</si>
  <si>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</si>
  <si>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</si>
  <si>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</si>
  <si>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</si>
  <si>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</si>
  <si>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</si>
  <si>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</si>
  <si>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</si>
  <si>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</si>
  <si>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</si>
  <si>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</si>
  <si>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</si>
  <si>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</si>
  <si>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</si>
  <si>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</si>
  <si>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</si>
  <si>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</si>
  <si>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</si>
  <si>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</si>
  <si>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</si>
  <si>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</si>
  <si>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</si>
  <si>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</si>
  <si>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</si>
  <si>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</si>
  <si>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</si>
  <si>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</si>
  <si>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</si>
  <si>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</si>
  <si>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</si>
  <si>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</si>
  <si>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</si>
  <si>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</si>
  <si>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</si>
  <si>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</si>
  <si>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</si>
  <si>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</si>
  <si>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</si>
  <si>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</si>
  <si>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</si>
  <si>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</si>
  <si>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</si>
  <si>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</si>
  <si>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</si>
  <si>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</si>
  <si>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</si>
  <si>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</si>
  <si>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</si>
  <si>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</si>
  <si>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</si>
  <si>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</si>
  <si>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</si>
  <si>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</si>
  <si>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</si>
  <si>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</si>
  <si>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</si>
  <si>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</si>
  <si>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</si>
  <si>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</si>
  <si>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</si>
  <si>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</si>
  <si>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</si>
  <si>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</si>
  <si>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</si>
  <si>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</si>
  <si>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</si>
  <si>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</si>
  <si>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</si>
  <si>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</si>
  <si>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</si>
  <si>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</si>
  <si>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</si>
  <si>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</si>
  <si>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</si>
  <si>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</si>
  <si>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</si>
  <si>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</si>
  <si>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</si>
  <si>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</si>
  <si>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</si>
  <si>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</si>
  <si>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</si>
  <si>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</si>
  <si>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</si>
  <si>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</si>
  <si>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</si>
  <si>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</si>
  <si>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</si>
  <si>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</si>
  <si>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</si>
  <si>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</si>
  <si>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</si>
  <si>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</si>
  <si>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</si>
  <si>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</si>
  <si>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</si>
  <si>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</si>
  <si>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</si>
  <si>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</si>
  <si>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</si>
  <si>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</si>
  <si>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</si>
  <si>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</si>
  <si>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</si>
  <si>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</si>
  <si>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</si>
  <si>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</si>
  <si>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</si>
  <si>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</si>
  <si>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</si>
  <si>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</si>
  <si>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</si>
  <si>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</si>
  <si>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</si>
  <si>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</si>
  <si>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</si>
  <si>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</si>
  <si>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</si>
  <si>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</si>
  <si>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</si>
  <si>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</si>
  <si>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</si>
  <si>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</si>
  <si>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</si>
  <si>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</si>
  <si>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</si>
  <si>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</si>
  <si>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</si>
  <si>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</si>
  <si>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</si>
  <si>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</si>
  <si>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</si>
  <si>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</si>
  <si>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</si>
  <si>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</si>
  <si>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</si>
  <si>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</si>
  <si>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</si>
  <si>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</si>
  <si>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</si>
  <si>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</si>
  <si>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</si>
  <si>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</si>
  <si>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</si>
  <si>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</si>
  <si>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</si>
  <si>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</si>
  <si>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</si>
  <si>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</si>
  <si>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</si>
  <si>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</si>
  <si>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</si>
  <si>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</si>
  <si>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</si>
  <si>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</si>
  <si>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</si>
  <si>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</si>
  <si>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</si>
  <si>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</si>
  <si>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</si>
  <si>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</si>
  <si>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</si>
  <si>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</si>
  <si>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</si>
  <si>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</si>
  <si>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</si>
  <si>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</si>
  <si>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</si>
  <si>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</si>
  <si>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</si>
  <si>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</si>
  <si>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</si>
  <si>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</si>
  <si>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</si>
  <si>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</si>
  <si>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</si>
  <si>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</si>
  <si>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</si>
  <si>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</si>
  <si>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</si>
  <si>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</si>
  <si>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</si>
  <si>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</si>
  <si>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</si>
  <si>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</si>
  <si>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</si>
  <si>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</si>
  <si>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</si>
  <si>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</si>
  <si>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</si>
  <si>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</si>
  <si>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</si>
  <si>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</si>
  <si>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</si>
  <si>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</si>
  <si>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</si>
  <si>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</si>
  <si>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</si>
  <si>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</si>
  <si>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</si>
  <si>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</si>
  <si>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</si>
  <si>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</si>
  <si>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</si>
  <si>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</si>
  <si>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</si>
  <si>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</si>
  <si>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</si>
  <si>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</si>
  <si>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</si>
  <si>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</si>
  <si>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</si>
  <si>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</si>
  <si>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</si>
  <si>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</si>
  <si>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</si>
  <si>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</si>
  <si>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</si>
  <si>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</si>
  <si>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</si>
  <si>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</si>
  <si>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</si>
  <si>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</si>
  <si>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</si>
  <si>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</si>
  <si>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</si>
  <si>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</si>
  <si>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</si>
  <si>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</si>
  <si>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</si>
  <si>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</si>
  <si>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</si>
  <si>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</si>
  <si>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</si>
  <si>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</si>
  <si>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</si>
  <si>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</si>
  <si>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</si>
  <si>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</si>
  <si>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</si>
  <si>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</si>
  <si>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</si>
  <si>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</si>
  <si>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</si>
  <si>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</si>
  <si>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</si>
  <si>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</si>
  <si>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</si>
  <si>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</si>
  <si>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</si>
  <si>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</si>
  <si>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</si>
  <si>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</si>
  <si>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</si>
  <si>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</si>
  <si>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</si>
  <si>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</si>
  <si>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</si>
  <si>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</si>
  <si>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</si>
  <si>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</si>
  <si>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</si>
  <si>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</si>
  <si>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</si>
  <si>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</si>
  <si>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</si>
  <si>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</si>
  <si>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</si>
  <si>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</si>
  <si>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</si>
  <si>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</si>
  <si>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</si>
  <si>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</si>
  <si>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</si>
  <si>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</si>
  <si>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</si>
  <si>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</si>
  <si>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</si>
  <si>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</si>
  <si>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</si>
  <si>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</si>
  <si>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</si>
  <si>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</si>
  <si>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</si>
  <si>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</si>
  <si>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</si>
  <si>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</si>
  <si>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</si>
  <si>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</si>
  <si>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</si>
  <si>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</si>
  <si>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</si>
  <si>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</si>
  <si>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</si>
  <si>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</si>
  <si>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</si>
  <si>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</si>
  <si>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</si>
  <si>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</si>
  <si>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</si>
  <si>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</si>
  <si>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</si>
  <si>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</si>
  <si>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</si>
  <si>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</si>
  <si>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</si>
  <si>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</si>
  <si>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</si>
  <si>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</si>
  <si>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</si>
  <si>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</si>
  <si>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</si>
  <si>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</si>
  <si>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</si>
  <si>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</si>
  <si>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</si>
  <si>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</si>
  <si>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</si>
  <si>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</si>
  <si>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</si>
  <si>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</si>
  <si>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</si>
  <si>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</si>
  <si>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</si>
  <si>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</si>
  <si>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</si>
  <si>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</si>
  <si>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</si>
  <si>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</si>
  <si>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</si>
  <si>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</si>
  <si>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</si>
  <si>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</si>
  <si>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</si>
  <si>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</si>
  <si>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</si>
  <si>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</si>
  <si>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</si>
  <si>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</si>
  <si>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</si>
  <si>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</si>
  <si>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</si>
  <si>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</si>
  <si>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</si>
  <si>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</si>
  <si>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</si>
  <si>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</si>
  <si>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</si>
  <si>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</si>
  <si>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</si>
  <si>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</si>
  <si>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</si>
  <si>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</si>
  <si>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</si>
  <si>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</si>
  <si>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</si>
  <si>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</si>
  <si>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</si>
  <si>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</si>
  <si>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</si>
  <si>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</si>
  <si>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</si>
  <si>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</si>
  <si>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</si>
  <si>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</si>
  <si>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</si>
  <si>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</si>
  <si>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</si>
  <si>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</si>
  <si>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</si>
  <si>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</si>
  <si>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</si>
  <si>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</si>
  <si>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</si>
  <si>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</si>
  <si>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</si>
  <si>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</si>
  <si>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</si>
  <si>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</si>
  <si>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</si>
  <si>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</si>
  <si>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</si>
  <si>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</si>
  <si>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</si>
  <si>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</si>
  <si>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</si>
  <si>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</si>
  <si>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</si>
  <si>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</si>
  <si>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</si>
  <si>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</si>
  <si>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</si>
  <si>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</si>
  <si>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</si>
  <si>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</si>
  <si>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</si>
  <si>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</si>
  <si>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</si>
  <si>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</si>
  <si>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</si>
  <si>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</si>
  <si>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</si>
  <si>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</si>
  <si>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</si>
  <si>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</si>
  <si>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</si>
  <si>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</si>
  <si>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</si>
  <si>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</si>
  <si>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</si>
  <si>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</si>
  <si>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</si>
  <si>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</si>
  <si>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</si>
  <si>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</si>
  <si>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</si>
  <si>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</si>
  <si>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</si>
  <si>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</si>
  <si>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</si>
  <si>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</si>
  <si>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</si>
  <si>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</si>
  <si>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</si>
  <si>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</si>
  <si>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</si>
  <si>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</si>
  <si>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</si>
  <si>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</si>
  <si>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</si>
  <si>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</si>
  <si>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</si>
  <si>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</si>
  <si>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</si>
  <si>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</si>
  <si>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</si>
  <si>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</si>
  <si>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</si>
  <si>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</si>
  <si>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</si>
  <si>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</si>
  <si>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</si>
  <si>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</si>
  <si>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</si>
  <si>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</si>
  <si>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</si>
  <si>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</si>
  <si>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</si>
  <si>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</si>
  <si>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</si>
  <si>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</si>
  <si>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</si>
  <si>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</si>
  <si>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</si>
  <si>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</si>
  <si>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</si>
  <si>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</si>
  <si>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</si>
  <si>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</si>
  <si>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</si>
  <si>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</si>
  <si>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</si>
  <si>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</si>
  <si>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</si>
  <si>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</si>
  <si>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</si>
  <si>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</si>
  <si>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</si>
  <si>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</si>
  <si>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</si>
  <si>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</si>
  <si>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</si>
  <si>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</si>
  <si>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</si>
  <si>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</si>
  <si>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</si>
  <si>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</si>
  <si>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</si>
  <si>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</si>
  <si>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</si>
  <si>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</si>
  <si>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</si>
  <si>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</si>
  <si>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</si>
  <si>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</si>
  <si>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</si>
  <si>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</si>
  <si>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</si>
  <si>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</si>
  <si>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</si>
  <si>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</si>
  <si>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</si>
  <si>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</si>
  <si>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</si>
  <si>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</si>
  <si>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</si>
  <si>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</si>
  <si>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</si>
  <si>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</si>
  <si>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</si>
  <si>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</si>
  <si>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</si>
  <si>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</si>
  <si>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</si>
  <si>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</si>
  <si>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</si>
  <si>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</si>
  <si>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</si>
  <si>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</si>
  <si>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</si>
  <si>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</si>
  <si>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</si>
  <si>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</si>
  <si>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</si>
  <si>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</si>
  <si>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</si>
  <si>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</si>
  <si>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</si>
  <si>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</si>
  <si>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</si>
  <si>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</si>
  <si>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</si>
  <si>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</si>
  <si>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</si>
  <si>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</si>
  <si>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</si>
  <si>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</si>
  <si>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</si>
  <si>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</si>
  <si>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</si>
  <si>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</si>
  <si>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</si>
  <si>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</si>
  <si>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</si>
  <si>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</si>
  <si>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</si>
  <si>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</si>
  <si>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</si>
  <si>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</si>
  <si>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</si>
  <si>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</si>
  <si>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</si>
  <si>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</si>
  <si>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</si>
  <si>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</si>
  <si>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</si>
  <si>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</si>
  <si>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</si>
  <si>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</si>
  <si>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</si>
  <si>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</si>
  <si>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</si>
  <si>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</si>
  <si>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</si>
  <si>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</si>
  <si>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</si>
  <si>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</si>
  <si>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</si>
  <si>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</si>
  <si>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</si>
  <si>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</si>
  <si>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</si>
  <si>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</si>
  <si>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</si>
  <si>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</si>
  <si>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</si>
  <si>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</si>
  <si>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</si>
  <si>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</si>
  <si>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</si>
  <si>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</si>
  <si>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</si>
  <si>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</si>
  <si>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</si>
  <si>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</si>
  <si>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</si>
  <si>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</si>
  <si>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</si>
  <si>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</si>
  <si>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</si>
  <si>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</si>
  <si>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</si>
  <si>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</si>
  <si>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</si>
  <si>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</si>
  <si>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</si>
  <si>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</si>
  <si>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</si>
  <si>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</si>
  <si>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</si>
  <si>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</si>
  <si>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</si>
  <si>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</si>
  <si>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</si>
  <si>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</si>
  <si>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</si>
  <si>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</si>
  <si>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</si>
  <si>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</si>
  <si>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</si>
  <si>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</si>
  <si>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</si>
  <si>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</si>
  <si>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</si>
  <si>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</si>
  <si>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</si>
  <si>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</si>
  <si>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</si>
  <si>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</si>
  <si>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</si>
  <si>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</si>
  <si>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</si>
  <si>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</si>
  <si>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</si>
  <si>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</si>
  <si>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</si>
  <si>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</si>
  <si>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</si>
  <si>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</si>
  <si>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</si>
  <si>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</si>
  <si>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</si>
  <si>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</si>
  <si>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</si>
  <si>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</si>
  <si>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</si>
  <si>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</si>
  <si>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</si>
  <si>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</si>
  <si>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</si>
  <si>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</si>
  <si>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</si>
  <si>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</si>
  <si>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</si>
  <si>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</si>
  <si>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</si>
  <si>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</si>
  <si>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</si>
  <si>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</si>
  <si>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</si>
  <si>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</si>
  <si>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</si>
  <si>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</si>
  <si>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</si>
  <si>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</si>
  <si>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</si>
  <si>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</si>
  <si>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</si>
  <si>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</si>
  <si>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</si>
  <si>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</si>
  <si>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</si>
  <si>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</si>
  <si>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</si>
  <si>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</si>
  <si>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</si>
  <si>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</si>
  <si>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</si>
  <si>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</si>
  <si>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</si>
  <si>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</si>
  <si>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</si>
  <si>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</si>
  <si>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</si>
  <si>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</si>
  <si>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</si>
  <si>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</si>
  <si>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</si>
  <si>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</si>
  <si>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</si>
  <si>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</si>
  <si>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</si>
  <si>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</si>
  <si>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</si>
  <si>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</si>
  <si>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</si>
  <si>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</si>
  <si>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</si>
  <si>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</si>
  <si>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</si>
  <si>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</si>
  <si>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</si>
  <si>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</si>
  <si>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</si>
  <si>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</si>
  <si>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</si>
  <si>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</si>
  <si>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</si>
  <si>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</si>
  <si>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</si>
  <si>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</si>
  <si>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</si>
  <si>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</si>
  <si>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</si>
  <si>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</si>
  <si>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</si>
  <si>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</si>
  <si>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</si>
  <si>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</si>
  <si>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</si>
  <si>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</si>
  <si>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</si>
  <si>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</si>
  <si>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</si>
  <si>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</si>
  <si>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</si>
  <si>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</si>
  <si>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</si>
  <si>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</si>
  <si>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</si>
  <si>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</si>
  <si>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</si>
  <si>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</si>
  <si>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</si>
  <si>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</si>
  <si>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</si>
  <si>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</si>
  <si>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</si>
  <si>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</si>
  <si>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</si>
  <si>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</si>
  <si>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</si>
  <si>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</si>
  <si>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</si>
  <si>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</si>
  <si>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</si>
  <si>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</si>
  <si>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</si>
  <si>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</si>
  <si>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</si>
  <si>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</si>
  <si>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</si>
  <si>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</si>
  <si>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</si>
  <si>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</si>
  <si>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</si>
  <si>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</si>
  <si>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</si>
  <si>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</si>
  <si>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</si>
  <si>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</si>
  <si>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</si>
  <si>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</si>
  <si>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</si>
  <si>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</si>
  <si>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</si>
  <si>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</si>
  <si>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</si>
  <si>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</si>
  <si>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</si>
  <si>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</si>
  <si>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</si>
  <si>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</si>
  <si>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</si>
  <si>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</si>
  <si>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</si>
  <si>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</si>
  <si>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</si>
  <si>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</si>
  <si>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</si>
  <si>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</si>
  <si>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</si>
  <si>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</si>
  <si>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</si>
  <si>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</si>
  <si>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</si>
  <si>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</si>
  <si>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</si>
  <si>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</si>
  <si>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</si>
  <si>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</si>
  <si>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</si>
  <si>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</si>
  <si>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</si>
  <si>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</si>
  <si>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</si>
  <si>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</si>
  <si>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</si>
  <si>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</si>
  <si>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</si>
  <si>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</si>
  <si>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</si>
  <si>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</si>
  <si>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</si>
  <si>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</si>
  <si>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</si>
  <si>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</si>
  <si>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</si>
  <si>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</si>
  <si>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</si>
  <si>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</si>
  <si>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</si>
  <si>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</si>
  <si>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</si>
  <si>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</si>
  <si>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</si>
  <si>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</si>
  <si>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</si>
  <si>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</si>
  <si>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</si>
  <si>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</si>
  <si>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</si>
  <si>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</si>
  <si>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</si>
  <si>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</si>
  <si>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</si>
  <si>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</si>
  <si>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</si>
  <si>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</si>
  <si>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</si>
  <si>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</si>
  <si>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</si>
  <si>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</si>
  <si>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</si>
  <si>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</si>
  <si>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</si>
  <si>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</si>
  <si>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</si>
  <si>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</si>
  <si>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</si>
  <si>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</si>
  <si>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</si>
  <si>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</si>
  <si>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</si>
  <si>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</si>
  <si>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</si>
  <si>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</si>
  <si>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</si>
  <si>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</si>
  <si>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</si>
  <si>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</si>
  <si>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</si>
  <si>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</si>
  <si>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</si>
  <si>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</si>
  <si>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</si>
  <si>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</si>
  <si>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</si>
  <si>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</si>
  <si>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</si>
  <si>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</si>
  <si>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</si>
  <si>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</si>
  <si>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</si>
  <si>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</si>
  <si>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</si>
  <si>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</si>
  <si>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</si>
  <si>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</si>
  <si>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</si>
  <si>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</si>
  <si>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</si>
  <si>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</si>
  <si>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</si>
  <si>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</si>
  <si>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</si>
  <si>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</si>
  <si>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</si>
  <si>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</si>
  <si>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</si>
  <si>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</si>
  <si>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</si>
  <si>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</si>
  <si>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</si>
  <si>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</si>
  <si>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</si>
  <si>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</si>
  <si>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</si>
  <si>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</si>
  <si>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</si>
  <si>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</si>
  <si>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</si>
  <si>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</si>
  <si>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</si>
  <si>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</si>
  <si>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</si>
  <si>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</si>
  <si>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</si>
  <si>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</si>
  <si>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</si>
  <si>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</si>
  <si>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</si>
  <si>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</si>
  <si>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</si>
  <si>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</si>
  <si>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</si>
  <si>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</si>
  <si>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</si>
  <si>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</si>
  <si>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</si>
  <si>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</si>
  <si>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</si>
  <si>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</si>
  <si>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</si>
  <si>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</si>
  <si>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</si>
  <si>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</si>
  <si>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</si>
  <si>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</si>
  <si>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</si>
  <si>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</si>
  <si>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</si>
  <si>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</si>
  <si>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</si>
  <si>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</si>
  <si>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</si>
  <si>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</si>
  <si>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</si>
  <si>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</si>
  <si>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</si>
  <si>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</si>
  <si>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</si>
  <si>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</si>
  <si>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</si>
  <si>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</si>
  <si>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</si>
  <si>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</si>
  <si>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</si>
  <si>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</si>
  <si>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</si>
  <si>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</si>
  <si>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</si>
  <si>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</si>
  <si>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</si>
  <si>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</si>
  <si>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</si>
  <si>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</si>
  <si>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</si>
  <si>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</si>
  <si>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</si>
  <si>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</si>
  <si>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</si>
  <si>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</si>
  <si>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</si>
  <si>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</si>
  <si>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</si>
  <si>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</si>
  <si>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</si>
  <si>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</si>
  <si>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</si>
  <si>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</si>
  <si>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</si>
  <si>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</si>
  <si>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</si>
  <si>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</si>
  <si>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</si>
  <si>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</si>
  <si>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</si>
  <si>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</si>
  <si>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</si>
  <si>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</si>
  <si>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</si>
  <si>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</si>
  <si>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</si>
  <si>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</si>
  <si>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</si>
  <si>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</si>
  <si>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</si>
  <si>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</si>
  <si>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</si>
  <si>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</si>
  <si>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</si>
  <si>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</si>
  <si>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</si>
  <si>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</si>
  <si>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</si>
  <si>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</si>
  <si>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</si>
  <si>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</si>
  <si>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</si>
  <si>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</si>
  <si>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</si>
  <si>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</si>
  <si>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</si>
  <si>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</si>
  <si>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</si>
  <si>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</si>
  <si>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</si>
  <si>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</si>
  <si>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</si>
  <si>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</si>
  <si>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</si>
  <si>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</si>
  <si>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</si>
  <si>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</si>
  <si>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</si>
  <si>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</si>
  <si>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</si>
  <si>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</si>
  <si>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</si>
  <si>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</si>
  <si>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</si>
  <si>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</si>
  <si>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</si>
  <si>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</si>
  <si>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</si>
  <si>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</si>
  <si>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</si>
  <si>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</si>
  <si>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</si>
  <si>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</si>
  <si>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</si>
  <si>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</si>
  <si>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</si>
  <si>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</si>
  <si>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</si>
  <si>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</si>
  <si>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</si>
  <si>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</si>
  <si>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</si>
  <si>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</si>
  <si>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</si>
  <si>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</si>
  <si>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</si>
  <si>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</si>
  <si>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</si>
  <si>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</si>
  <si>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</si>
  <si>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</si>
  <si>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</si>
  <si>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</si>
  <si>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</si>
  <si>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</si>
  <si>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</si>
  <si>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</si>
  <si>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</si>
  <si>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</si>
  <si>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</si>
  <si>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</si>
  <si>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</si>
  <si>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</si>
  <si>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</si>
  <si>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</si>
  <si>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</si>
  <si>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</si>
  <si>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</si>
  <si>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</si>
  <si>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</si>
  <si>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</si>
  <si>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</si>
  <si>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</si>
  <si>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</si>
  <si>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</si>
  <si>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</si>
  <si>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</si>
  <si>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</si>
  <si>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</si>
  <si>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</si>
  <si>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</si>
  <si>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</si>
  <si>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</si>
  <si>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</si>
  <si>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</si>
  <si>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</si>
  <si>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</si>
  <si>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</si>
  <si>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</si>
  <si>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</si>
  <si>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</si>
  <si>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</si>
  <si>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</si>
  <si>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</si>
  <si>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</si>
  <si>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</si>
  <si>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</si>
  <si>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</si>
  <si>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</si>
  <si>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</si>
  <si>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</si>
  <si>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</si>
  <si>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</si>
  <si>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</si>
  <si>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</si>
  <si>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</si>
  <si>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</si>
  <si>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</si>
  <si>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</si>
  <si>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</si>
  <si>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</si>
  <si>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</si>
  <si>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</si>
  <si>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</si>
  <si>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</si>
  <si>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</si>
  <si>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</si>
  <si>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</si>
  <si>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</si>
  <si>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</si>
  <si>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</si>
  <si>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</si>
  <si>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</si>
  <si>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</si>
  <si>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</si>
  <si>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</si>
  <si>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</si>
  <si>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</si>
  <si>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</si>
  <si>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</si>
  <si>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</si>
  <si>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</si>
  <si>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</si>
  <si>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</si>
  <si>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</si>
  <si>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</si>
  <si>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</si>
  <si>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</si>
  <si>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</si>
  <si>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</si>
  <si>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</si>
  <si>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</si>
  <si>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</si>
  <si>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</si>
  <si>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</si>
  <si>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</si>
  <si>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</si>
  <si>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</si>
  <si>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</si>
  <si>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</si>
  <si>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</si>
  <si>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</si>
  <si>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</si>
  <si>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</si>
  <si>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</si>
  <si>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</si>
  <si>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</si>
  <si>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</si>
  <si>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</si>
  <si>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</si>
  <si>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</si>
  <si>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</si>
  <si>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</si>
  <si>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</si>
  <si>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</si>
  <si>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</si>
  <si>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</si>
  <si>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</si>
  <si>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</si>
  <si>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</si>
  <si>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</si>
  <si>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</si>
  <si>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</si>
  <si>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</si>
  <si>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</si>
  <si>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</si>
  <si>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</si>
  <si>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</si>
  <si>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</si>
  <si>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</si>
  <si>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</si>
  <si>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</si>
  <si>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</si>
  <si>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</si>
  <si>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</si>
  <si>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</si>
  <si>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</si>
  <si>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</si>
  <si>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</si>
  <si>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</si>
  <si>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</si>
  <si>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</si>
  <si>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</si>
  <si>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</si>
  <si>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</si>
  <si>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</si>
  <si>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</si>
  <si>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</si>
  <si>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</si>
  <si>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</si>
  <si>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</si>
  <si>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</si>
  <si>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</si>
  <si>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</si>
  <si>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</si>
  <si>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</si>
  <si>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</si>
  <si>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</si>
  <si>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</si>
  <si>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</si>
  <si>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</si>
  <si>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</si>
  <si>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</si>
  <si>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</si>
  <si>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</si>
  <si>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</si>
  <si>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</si>
  <si>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</si>
  <si>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</si>
  <si>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</si>
  <si>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</si>
  <si>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</si>
  <si>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</si>
  <si>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</si>
  <si>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</si>
  <si>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</si>
  <si>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</si>
  <si>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</si>
  <si>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</si>
  <si>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</si>
  <si>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</si>
  <si>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</si>
  <si>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</si>
  <si>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</si>
  <si>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</si>
  <si>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</si>
  <si>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</si>
  <si>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</si>
  <si>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</si>
  <si>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</si>
  <si>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</si>
  <si>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</si>
  <si>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</si>
  <si>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</si>
  <si>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</si>
  <si>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</si>
  <si>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</si>
  <si>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</si>
  <si>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</si>
  <si>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</si>
  <si>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</si>
  <si>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</si>
  <si>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</si>
  <si>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</si>
  <si>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</si>
  <si>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</si>
  <si>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</si>
  <si>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</si>
  <si>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</si>
  <si>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</si>
  <si>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</si>
  <si>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</si>
  <si>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</si>
  <si>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</si>
  <si>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</si>
  <si>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</si>
  <si>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</si>
  <si>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</si>
  <si>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</si>
  <si>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</si>
  <si>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</si>
  <si>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</si>
  <si>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</si>
  <si>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</si>
  <si>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</si>
  <si>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</si>
  <si>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</si>
  <si>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</si>
  <si>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</si>
  <si>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</si>
  <si>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</si>
  <si>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</si>
  <si>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</si>
  <si>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</si>
  <si>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</si>
  <si>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</si>
  <si>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</si>
  <si>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</si>
  <si>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</si>
  <si>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</si>
  <si>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</si>
  <si>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</si>
  <si>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</si>
  <si>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</si>
  <si>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</si>
  <si>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</si>
  <si>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</si>
  <si>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</si>
  <si>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</si>
  <si>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</si>
  <si>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</si>
  <si>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</si>
  <si>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</si>
  <si>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</si>
  <si>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</si>
  <si>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</si>
  <si>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</si>
  <si>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</si>
  <si>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</si>
  <si>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</si>
  <si>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</si>
  <si>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</si>
  <si>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</si>
  <si>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</si>
  <si>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</si>
  <si>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</si>
  <si>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</si>
  <si>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</si>
  <si>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</si>
  <si>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</si>
  <si>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</si>
  <si>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</si>
  <si>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</si>
  <si>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</si>
  <si>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</si>
  <si>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</si>
  <si>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</si>
  <si>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</si>
  <si>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</si>
  <si>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</si>
  <si>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</si>
  <si>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</si>
  <si>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</si>
  <si>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</si>
  <si>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</si>
  <si>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</si>
  <si>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</si>
  <si>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</si>
  <si>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</si>
  <si>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</si>
  <si>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</si>
  <si>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</si>
  <si>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</si>
  <si>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</si>
  <si>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</si>
  <si>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</si>
  <si>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</si>
  <si>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</si>
  <si>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</si>
  <si>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</si>
  <si>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</si>
  <si>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</si>
  <si>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</si>
  <si>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</si>
  <si>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</si>
  <si>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</si>
  <si>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</si>
  <si>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</si>
  <si>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</si>
  <si>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</si>
  <si>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</si>
  <si>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</si>
  <si>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</si>
  <si>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</si>
  <si>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</si>
  <si>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</si>
  <si>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</si>
  <si>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</si>
  <si>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</si>
  <si>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</si>
  <si>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</si>
  <si>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</si>
  <si>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</si>
  <si>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</si>
  <si>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</si>
  <si>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</si>
  <si>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</si>
  <si>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</si>
  <si>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</si>
  <si>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</si>
  <si>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</si>
  <si>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</si>
  <si>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</si>
  <si>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</si>
  <si>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</si>
  <si>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</si>
  <si>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</si>
  <si>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</si>
  <si>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</si>
  <si>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</si>
  <si>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</si>
  <si>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</si>
  <si>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</si>
  <si>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</si>
  <si>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</si>
  <si>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</si>
  <si>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</si>
  <si>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</si>
  <si>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</si>
  <si>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</si>
  <si>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</si>
  <si>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</si>
  <si>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</si>
  <si>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</si>
  <si>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</si>
  <si>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</si>
  <si>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</si>
  <si>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</si>
  <si>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</si>
  <si>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</si>
  <si>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</si>
  <si>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</si>
  <si>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</si>
  <si>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</si>
  <si>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</si>
  <si>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</si>
  <si>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</si>
  <si>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</si>
  <si>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</si>
  <si>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</si>
  <si>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</si>
  <si>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</si>
  <si>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</si>
  <si>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</si>
  <si>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</si>
  <si>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</si>
  <si>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</si>
  <si>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</si>
  <si>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</si>
  <si>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</si>
  <si>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</si>
  <si>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</si>
  <si>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</si>
  <si>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</si>
  <si>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</si>
  <si>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</si>
  <si>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</si>
  <si>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</si>
  <si>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</si>
  <si>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</si>
  <si>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</si>
  <si>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</si>
  <si>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</si>
  <si>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</si>
  <si>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</si>
  <si>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</si>
  <si>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</si>
  <si>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</si>
  <si>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</si>
  <si>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</si>
  <si>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</si>
  <si>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</si>
  <si>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</si>
  <si>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</si>
  <si>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</si>
  <si>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</si>
  <si>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</si>
  <si>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</si>
  <si>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</si>
  <si>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</si>
  <si>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</si>
  <si>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</si>
  <si>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</si>
  <si>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</si>
  <si>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</si>
  <si>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</si>
  <si>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</si>
  <si>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</si>
  <si>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</si>
  <si>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</si>
  <si>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</si>
  <si>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</si>
  <si>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</si>
  <si>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</si>
  <si>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</si>
  <si>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</si>
  <si>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</si>
  <si>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</si>
  <si>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</si>
  <si>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</si>
  <si>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</si>
  <si>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</si>
  <si>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</si>
  <si>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</si>
  <si>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</si>
  <si>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</si>
  <si>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</si>
  <si>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</si>
  <si>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</si>
  <si>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</si>
  <si>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</si>
  <si>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</si>
  <si>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</si>
  <si>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</si>
  <si>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</si>
  <si>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</si>
  <si>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</si>
  <si>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</si>
  <si>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</si>
  <si>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</si>
  <si>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</si>
  <si>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</si>
  <si>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</si>
  <si>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</si>
  <si>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</si>
  <si>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</si>
  <si>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</si>
  <si>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</si>
  <si>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</si>
  <si>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</si>
  <si>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</si>
  <si>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</si>
  <si>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</si>
  <si>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</si>
  <si>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</si>
  <si>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</si>
  <si>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</si>
  <si>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</si>
  <si>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</si>
  <si>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</si>
  <si>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</si>
  <si>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</si>
  <si>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</si>
  <si>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</si>
  <si>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</si>
  <si>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</si>
  <si>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</si>
  <si>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</si>
  <si>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</si>
  <si>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</si>
  <si>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</si>
  <si>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</si>
  <si>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</si>
  <si>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</si>
  <si>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</si>
  <si>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</si>
  <si>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</si>
  <si>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</si>
  <si>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</si>
  <si>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</si>
  <si>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</si>
  <si>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</si>
  <si>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</si>
  <si>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</si>
  <si>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</si>
  <si>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</si>
  <si>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</si>
  <si>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</si>
  <si>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</si>
  <si>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</si>
  <si>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</si>
  <si>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</si>
  <si>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</si>
  <si>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</si>
  <si>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</si>
  <si>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</si>
  <si>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</si>
  <si>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</si>
  <si>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</si>
  <si>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</si>
  <si>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</si>
  <si>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</si>
  <si>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</si>
  <si>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</si>
  <si>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</si>
  <si>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</si>
  <si>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</si>
  <si>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</si>
  <si>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</si>
  <si>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</si>
  <si>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</si>
  <si>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</si>
  <si>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</si>
  <si>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</si>
  <si>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</si>
  <si>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</si>
  <si>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</si>
  <si>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</si>
  <si>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</si>
  <si>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</si>
  <si>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</si>
  <si>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</si>
  <si>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</si>
  <si>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</si>
  <si>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</si>
  <si>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</si>
  <si>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</si>
  <si>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</si>
  <si>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</si>
  <si>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</si>
  <si>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</si>
  <si>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</si>
  <si>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</si>
  <si>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</si>
  <si>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</si>
  <si>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</si>
  <si>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</si>
  <si>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</si>
  <si>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</si>
  <si>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</si>
  <si>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</si>
  <si>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</si>
  <si>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</si>
  <si>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</si>
  <si>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</si>
  <si>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</si>
  <si>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</si>
  <si>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</si>
  <si>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</si>
  <si>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</si>
  <si>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</si>
  <si>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</si>
  <si>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</si>
  <si>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</si>
  <si>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</si>
  <si>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</si>
  <si>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</si>
  <si>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</si>
  <si>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</si>
  <si>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</si>
  <si>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</si>
  <si>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</si>
  <si>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</si>
  <si>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</si>
  <si>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</si>
  <si>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</si>
  <si>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</si>
  <si>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</si>
  <si>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</si>
  <si>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</si>
  <si>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</si>
  <si>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</si>
  <si>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</si>
  <si>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</si>
  <si>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</si>
  <si>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</si>
  <si>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</si>
  <si>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</si>
  <si>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</si>
  <si>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</si>
  <si>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</si>
  <si>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</si>
  <si>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</si>
  <si>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</si>
  <si>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</si>
  <si>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</si>
  <si>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</si>
  <si>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</si>
  <si>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</si>
  <si>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</si>
  <si>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</si>
  <si>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</si>
  <si>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</si>
  <si>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</si>
  <si>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</si>
  <si>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</si>
  <si>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</si>
  <si>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</si>
  <si>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</si>
  <si>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</si>
  <si>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</si>
  <si>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</si>
  <si>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</si>
  <si>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</si>
  <si>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</si>
  <si>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</si>
  <si>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</si>
  <si>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</si>
  <si>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</si>
  <si>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</si>
  <si>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</si>
  <si>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</si>
  <si>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</si>
  <si>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</si>
  <si>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</si>
  <si>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</si>
  <si>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</si>
  <si>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</si>
  <si>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</si>
  <si>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</si>
  <si>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</si>
  <si>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</si>
  <si>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</si>
  <si>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</si>
  <si>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</si>
  <si>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</si>
  <si>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</si>
  <si>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</si>
  <si>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</si>
  <si>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</si>
  <si>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</si>
  <si>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</si>
  <si>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</si>
  <si>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</si>
  <si>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</si>
  <si>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</si>
  <si>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</si>
  <si>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</si>
  <si>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</si>
  <si>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</si>
  <si>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</si>
  <si>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</si>
  <si>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</si>
  <si>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</si>
  <si>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</si>
  <si>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</si>
  <si>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</si>
  <si>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</si>
  <si>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</si>
  <si>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</si>
  <si>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</si>
  <si>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</si>
  <si>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</si>
  <si>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</si>
  <si>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</si>
  <si>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</si>
  <si>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</si>
  <si>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</si>
  <si>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</si>
  <si>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</si>
  <si>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</si>
  <si>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</si>
  <si>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</si>
  <si>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</si>
  <si>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</si>
  <si>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</si>
  <si>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</si>
  <si>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</si>
  <si>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</si>
  <si>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</si>
  <si>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</si>
  <si>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</si>
  <si>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</si>
  <si>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</si>
  <si>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</si>
  <si>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</si>
  <si>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</si>
  <si>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</si>
  <si>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</si>
  <si>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</si>
  <si>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</si>
  <si>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</si>
  <si>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</si>
  <si>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</si>
  <si>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</si>
  <si>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</si>
  <si>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</si>
  <si>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</si>
  <si>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</si>
  <si>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</si>
  <si>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</si>
  <si>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</si>
  <si>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</si>
  <si>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</si>
  <si>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</si>
  <si>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</si>
  <si>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</si>
  <si>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</si>
  <si>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</si>
  <si>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</si>
  <si>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</si>
  <si>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</si>
  <si>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</si>
  <si>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</si>
  <si>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</si>
  <si>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</si>
  <si>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</si>
  <si>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</si>
  <si>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</si>
  <si>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</si>
  <si>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</si>
  <si>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</si>
  <si>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</si>
  <si>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</si>
  <si>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</si>
  <si>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</si>
  <si>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</si>
  <si>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</si>
  <si>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</si>
  <si>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</si>
  <si>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</si>
  <si>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</si>
  <si>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</si>
  <si>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</si>
  <si>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</si>
  <si>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</si>
  <si>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</si>
  <si>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</si>
  <si>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</si>
  <si>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</si>
  <si>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</si>
  <si>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</si>
  <si>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</si>
  <si>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</si>
  <si>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</si>
  <si>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</si>
  <si>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</si>
  <si>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</si>
  <si>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</si>
  <si>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</si>
  <si>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</si>
  <si>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</si>
  <si>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</si>
  <si>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</si>
  <si>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</si>
  <si>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</si>
  <si>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</si>
  <si>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</si>
  <si>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</si>
  <si>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</si>
  <si>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</si>
  <si>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</si>
  <si>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</si>
  <si>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</si>
  <si>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</si>
  <si>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</si>
  <si>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</si>
  <si>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</si>
  <si>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</si>
  <si>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</si>
  <si>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</si>
  <si>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</si>
  <si>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</si>
  <si>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</si>
  <si>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</si>
  <si>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</si>
  <si>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</si>
  <si>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</si>
  <si>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</si>
  <si>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</si>
  <si>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</si>
  <si>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</si>
  <si>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</si>
  <si>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</si>
  <si>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</si>
  <si>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</si>
  <si>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</si>
  <si>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</si>
  <si>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</si>
  <si>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</si>
  <si>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</si>
  <si>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</si>
  <si>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</si>
  <si>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</si>
  <si>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</si>
  <si>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</si>
  <si>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</si>
  <si>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</si>
  <si>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</si>
  <si>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</si>
  <si>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</si>
  <si>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</si>
  <si>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</si>
  <si>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</si>
  <si>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</si>
  <si>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</si>
  <si>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</si>
  <si>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</si>
  <si>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</si>
  <si>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</si>
  <si>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</si>
  <si>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</si>
  <si>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</si>
  <si>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</si>
  <si>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</si>
  <si>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</si>
  <si>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</si>
  <si>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</si>
  <si>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</si>
  <si>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</si>
  <si>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</si>
  <si>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</si>
  <si>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</si>
  <si>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</si>
  <si>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</si>
  <si>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</si>
  <si>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</si>
  <si>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</si>
  <si>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</si>
  <si>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</si>
  <si>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</si>
  <si>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</si>
  <si>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</si>
  <si>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</si>
  <si>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</si>
  <si>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</si>
  <si>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</si>
  <si>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</si>
  <si>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</si>
  <si>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</si>
  <si>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</si>
  <si>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</si>
  <si>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</si>
  <si>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</si>
  <si>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</si>
  <si>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</si>
  <si>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</si>
  <si>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</si>
  <si>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</si>
  <si>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</si>
  <si>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</si>
  <si>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</si>
  <si>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</si>
  <si>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</si>
  <si>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</si>
  <si>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</si>
  <si>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</si>
  <si>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</si>
  <si>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</si>
  <si>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</si>
  <si>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</si>
  <si>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</si>
  <si>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</si>
  <si>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</si>
  <si>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</si>
  <si>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</si>
  <si>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</si>
  <si>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</si>
  <si>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</si>
  <si>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</si>
  <si>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</si>
  <si>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</si>
  <si>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</si>
  <si>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</si>
  <si>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</si>
  <si>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</si>
  <si>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</si>
  <si>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</si>
  <si>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</si>
  <si>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</si>
  <si>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</si>
  <si>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</si>
  <si>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</si>
  <si>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</si>
  <si>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</si>
  <si>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</si>
  <si>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</si>
  <si>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</si>
  <si>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</si>
  <si>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</si>
  <si>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</si>
  <si>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</si>
  <si>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</si>
  <si>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</si>
  <si>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</si>
  <si>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</si>
  <si>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</si>
  <si>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</si>
  <si>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</si>
  <si>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</si>
  <si>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</si>
  <si>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</si>
  <si>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</si>
  <si>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</si>
  <si>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</si>
  <si>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</si>
  <si>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</si>
  <si>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</si>
  <si>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</si>
  <si>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</si>
  <si>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</si>
  <si>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</si>
  <si>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</si>
  <si>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</si>
  <si>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</si>
  <si>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</si>
  <si>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</si>
  <si>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</si>
  <si>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</si>
  <si>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</si>
  <si>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</si>
  <si>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</si>
  <si>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</si>
  <si>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</si>
  <si>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</si>
  <si>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</si>
  <si>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</si>
  <si>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</si>
  <si>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</si>
  <si>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</si>
  <si>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</si>
  <si>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</si>
  <si>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</si>
  <si>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</si>
  <si>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</si>
  <si>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</si>
  <si>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</si>
  <si>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</si>
  <si>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</si>
  <si>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</si>
  <si>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</si>
  <si>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</si>
  <si>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</si>
  <si>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</si>
  <si>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</si>
  <si>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</si>
  <si>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</si>
  <si>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</si>
  <si>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</si>
  <si>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</si>
  <si>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</si>
  <si>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</si>
  <si>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</si>
  <si>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</si>
  <si>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</si>
  <si>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</si>
  <si>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</si>
  <si>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</si>
  <si>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</si>
  <si>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</si>
  <si>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</si>
  <si>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</si>
  <si>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</si>
  <si>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</si>
  <si>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</si>
  <si>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</si>
  <si>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</si>
  <si>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</si>
  <si>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</si>
  <si>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</si>
  <si>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</si>
  <si>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</si>
  <si>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</si>
  <si>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</si>
  <si>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</si>
  <si>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</si>
  <si>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</si>
  <si>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</si>
  <si>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</si>
  <si>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</si>
  <si>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</si>
  <si>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</si>
  <si>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</si>
  <si>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</si>
  <si>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</si>
  <si>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</si>
  <si>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</si>
  <si>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</si>
  <si>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</si>
  <si>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</si>
  <si>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</si>
  <si>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</si>
  <si>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</si>
  <si>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</si>
  <si>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</si>
  <si>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</si>
  <si>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</si>
  <si>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</si>
  <si>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</si>
  <si>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</si>
  <si>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</si>
  <si>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</si>
  <si>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</si>
  <si>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</si>
  <si>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</si>
  <si>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</si>
  <si>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</si>
  <si>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</si>
  <si>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</si>
  <si>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</si>
  <si>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</si>
  <si>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</si>
  <si>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</si>
  <si>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</si>
  <si>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</si>
  <si>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</si>
  <si>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</si>
  <si>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</si>
  <si>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</si>
  <si>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</si>
  <si>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</si>
  <si>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</si>
  <si>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</si>
  <si>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</si>
  <si>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</si>
  <si>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</si>
  <si>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</si>
  <si>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</si>
  <si>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</si>
  <si>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</si>
  <si>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</si>
  <si>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</si>
  <si>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</si>
  <si>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</si>
  <si>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</si>
  <si>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</si>
  <si>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</si>
  <si>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</si>
  <si>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</si>
  <si>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</si>
  <si>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</si>
  <si>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</si>
  <si>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</si>
  <si>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</si>
  <si>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</si>
  <si>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</si>
  <si>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</si>
  <si>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</si>
  <si>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</si>
  <si>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</si>
  <si>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</si>
  <si>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</si>
  <si>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</si>
  <si>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</si>
  <si>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</si>
  <si>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</si>
  <si>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</si>
  <si>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</si>
  <si>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</si>
  <si>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</si>
  <si>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</si>
  <si>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</si>
  <si>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</si>
  <si>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</si>
  <si>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</si>
  <si>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</si>
  <si>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</si>
  <si>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</si>
  <si>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</si>
  <si>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</si>
  <si>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</si>
  <si>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</si>
  <si>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</si>
  <si>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</si>
  <si>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</si>
  <si>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</si>
  <si>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</si>
  <si>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</si>
  <si>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</si>
  <si>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</si>
  <si>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</si>
  <si>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</si>
  <si>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</si>
  <si>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</si>
  <si>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</si>
  <si>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</si>
  <si>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</si>
  <si>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</si>
  <si>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</si>
  <si>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</si>
  <si>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</si>
  <si>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</si>
  <si>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</si>
  <si>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</si>
  <si>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</si>
  <si>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</si>
  <si>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</si>
  <si>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</si>
  <si>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</si>
  <si>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</si>
  <si>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</si>
  <si>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</si>
  <si>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</si>
  <si>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</si>
  <si>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</si>
  <si>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</si>
  <si>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</si>
  <si>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</si>
  <si>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</si>
  <si>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</si>
  <si>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</si>
  <si>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</si>
  <si>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</si>
  <si>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</si>
  <si>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</si>
  <si>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</si>
  <si>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</si>
  <si>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</si>
  <si>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</si>
  <si>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</si>
  <si>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</si>
  <si>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</si>
  <si>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</si>
  <si>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</si>
  <si>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</si>
  <si>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</si>
  <si>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</si>
  <si>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</si>
  <si>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</si>
  <si>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</si>
  <si>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</si>
  <si>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</si>
  <si>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</si>
  <si>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</si>
  <si>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</si>
  <si>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</si>
  <si>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</si>
  <si>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</si>
  <si>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</si>
  <si>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</si>
  <si>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</si>
  <si>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</si>
  <si>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</si>
  <si>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</si>
  <si>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</si>
  <si>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</si>
  <si>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</si>
  <si>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</si>
  <si>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</si>
  <si>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</si>
  <si>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</si>
  <si>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</si>
  <si>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</si>
  <si>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</si>
  <si>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</si>
  <si>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</si>
  <si>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</si>
  <si>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</si>
  <si>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</si>
  <si>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</si>
  <si>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</si>
  <si>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</si>
  <si>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</si>
  <si>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</si>
  <si>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</si>
  <si>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</si>
  <si>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</si>
  <si>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</si>
  <si>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</si>
  <si>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</si>
  <si>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</si>
  <si>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</si>
  <si>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</si>
  <si>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</si>
  <si>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</si>
  <si>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</si>
  <si>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</si>
  <si>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</si>
  <si>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</si>
  <si>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</si>
  <si>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</si>
  <si>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</si>
  <si>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</si>
  <si>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</si>
  <si>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</si>
  <si>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</si>
  <si>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</si>
  <si>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</si>
  <si>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</si>
  <si>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</si>
  <si>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</si>
  <si>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</si>
  <si>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</si>
  <si>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</si>
  <si>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</si>
  <si>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</si>
  <si>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</si>
  <si>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</si>
  <si>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</si>
  <si>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</si>
  <si>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</si>
  <si>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</si>
  <si>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</si>
  <si>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</si>
  <si>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</si>
  <si>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</si>
  <si>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</si>
  <si>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</si>
  <si>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</si>
  <si>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</si>
  <si>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</si>
  <si>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</si>
  <si>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</si>
  <si>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</si>
  <si>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</si>
  <si>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</si>
  <si>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</si>
  <si>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</si>
  <si>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</si>
  <si>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</si>
  <si>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</si>
  <si>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</si>
  <si>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</si>
  <si>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</si>
  <si>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</si>
  <si>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</si>
  <si>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</si>
  <si>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</si>
  <si>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</si>
  <si>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</si>
  <si>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</si>
  <si>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</si>
  <si>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</si>
  <si>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</si>
  <si>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</si>
  <si>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</si>
  <si>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</si>
  <si>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</si>
  <si>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</si>
  <si>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</si>
  <si>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</si>
  <si>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</si>
  <si>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</si>
  <si>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</si>
  <si>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</si>
  <si>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</si>
  <si>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</si>
  <si>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</si>
  <si>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</si>
  <si>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</si>
  <si>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</si>
  <si>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</si>
  <si>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</si>
  <si>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</si>
  <si>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</si>
  <si>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</si>
  <si>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</si>
  <si>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</si>
  <si>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</si>
  <si>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</si>
  <si>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</si>
  <si>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</si>
  <si>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</si>
  <si>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</si>
  <si>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</si>
  <si>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</si>
  <si>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</si>
  <si>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</si>
  <si>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</si>
  <si>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</si>
  <si>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</si>
  <si>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</si>
  <si>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</si>
  <si>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</si>
  <si>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</si>
  <si>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</si>
  <si>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</si>
  <si>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</si>
  <si>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</si>
  <si>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</si>
  <si>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</si>
  <si>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</si>
  <si>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</si>
  <si>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</si>
  <si>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</si>
  <si>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</si>
  <si>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</si>
  <si>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</si>
  <si>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</si>
  <si>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</si>
  <si>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</si>
  <si>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</si>
  <si>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</si>
  <si>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</si>
  <si>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</si>
  <si>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</si>
  <si>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</si>
  <si>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</si>
  <si>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</si>
  <si>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</si>
  <si>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</si>
  <si>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</si>
  <si>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</si>
  <si>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</si>
  <si>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</si>
  <si>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</si>
  <si>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</si>
  <si>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</si>
  <si>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</si>
  <si>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</si>
  <si>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</si>
  <si>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</si>
  <si>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</si>
  <si>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</si>
  <si>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</si>
  <si>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</si>
  <si>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</si>
  <si>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</si>
  <si>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</si>
  <si>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</si>
  <si>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</si>
  <si>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</si>
  <si>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</si>
  <si>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</si>
  <si>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</si>
  <si>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</si>
  <si>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</si>
  <si>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</si>
  <si>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</si>
  <si>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</si>
  <si>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</si>
  <si>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</si>
  <si>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</si>
  <si>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</si>
  <si>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</si>
  <si>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</si>
  <si>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</si>
  <si>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</si>
  <si>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</si>
  <si>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</si>
  <si>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</si>
  <si>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</si>
  <si>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</si>
  <si>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</si>
  <si>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</si>
  <si>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</si>
  <si>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</si>
  <si>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</si>
  <si>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</si>
  <si>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</si>
  <si>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</si>
  <si>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</si>
  <si>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</si>
  <si>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</si>
  <si>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</si>
  <si>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</si>
  <si>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</si>
  <si>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</si>
  <si>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</si>
  <si>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</si>
  <si>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</si>
  <si>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</si>
  <si>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</si>
  <si>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</si>
  <si>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</si>
  <si>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</si>
  <si>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</si>
  <si>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</si>
  <si>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</si>
  <si>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</si>
  <si>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</si>
  <si>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</si>
  <si>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</si>
  <si>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</si>
  <si>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</si>
  <si>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</si>
  <si>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</si>
  <si>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</si>
  <si>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</si>
  <si>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</si>
  <si>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</si>
  <si>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</si>
  <si>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</si>
  <si>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</si>
  <si>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</si>
  <si>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</si>
  <si>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</si>
  <si>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</si>
  <si>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</si>
  <si>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</si>
  <si>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</si>
  <si>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</si>
  <si>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</si>
  <si>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</si>
  <si>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</si>
  <si>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</si>
  <si>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</si>
  <si>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</si>
  <si>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</si>
  <si>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</si>
  <si>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</si>
  <si>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</si>
  <si>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</si>
  <si>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</si>
  <si>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</si>
  <si>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</si>
  <si>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</si>
  <si>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</si>
  <si>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</si>
  <si>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</si>
  <si>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</si>
  <si>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</si>
  <si>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</si>
  <si>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</si>
  <si>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</si>
  <si>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</si>
  <si>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</si>
  <si>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</si>
  <si>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</si>
  <si>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</si>
  <si>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</si>
  <si>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</si>
  <si>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</si>
  <si>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</si>
  <si>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</si>
  <si>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</si>
  <si>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</si>
  <si>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</si>
  <si>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</si>
  <si>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</si>
  <si>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</si>
  <si>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</si>
  <si>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</si>
  <si>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</si>
  <si>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</si>
  <si>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</si>
  <si>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</si>
  <si>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</si>
  <si>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</si>
  <si>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</si>
  <si>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</si>
  <si>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</si>
  <si>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</si>
  <si>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</si>
  <si>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</si>
  <si>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</si>
  <si>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</si>
  <si>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</si>
  <si>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</si>
  <si>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</si>
  <si>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</si>
  <si>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</si>
  <si>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</si>
  <si>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</si>
  <si>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</si>
  <si>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</si>
  <si>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</si>
  <si>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</si>
  <si>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</si>
  <si>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</si>
  <si>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</si>
  <si>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</si>
  <si>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</si>
  <si>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</si>
  <si>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</si>
  <si>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</si>
  <si>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</si>
  <si>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</si>
  <si>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</si>
  <si>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</si>
  <si>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</si>
  <si>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</si>
  <si>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</si>
  <si>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</si>
  <si>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</si>
  <si>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</si>
  <si>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</si>
  <si>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</si>
  <si>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</si>
  <si>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</si>
  <si>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</si>
  <si>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</si>
  <si>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</si>
  <si>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</si>
  <si>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</si>
  <si>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</si>
  <si>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</si>
  <si>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</si>
  <si>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</si>
  <si>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</si>
  <si>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</si>
  <si>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</si>
  <si>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</si>
  <si>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</si>
  <si>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</si>
  <si>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</si>
  <si>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</si>
  <si>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</si>
  <si>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</si>
  <si>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</si>
  <si>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</si>
  <si>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</si>
  <si>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</si>
  <si>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</si>
  <si>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</si>
  <si>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</si>
  <si>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</si>
  <si>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</si>
  <si>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</si>
  <si>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</si>
  <si>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</si>
  <si>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</si>
  <si>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</si>
  <si>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</si>
  <si>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</si>
  <si>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</si>
  <si>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</si>
  <si>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</si>
  <si>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</si>
  <si>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</si>
  <si>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</si>
  <si>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</si>
  <si>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</si>
  <si>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</si>
  <si>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</si>
  <si>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</si>
  <si>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</si>
  <si>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</si>
  <si>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</si>
  <si>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</si>
  <si>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</si>
  <si>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</si>
  <si>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</si>
  <si>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</si>
  <si>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</si>
  <si>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</si>
  <si>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</si>
  <si>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</si>
  <si>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</si>
  <si>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</si>
  <si>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</si>
  <si>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</si>
  <si>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</si>
  <si>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</si>
  <si>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</si>
  <si>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</si>
  <si>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</si>
  <si>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</si>
  <si>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</si>
  <si>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</si>
  <si>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</si>
  <si>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</si>
  <si>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</si>
  <si>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</si>
  <si>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</si>
  <si>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</si>
  <si>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</si>
  <si>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</si>
  <si>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</si>
  <si>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</si>
  <si>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</si>
  <si>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</si>
  <si>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</si>
  <si>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</si>
  <si>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</si>
  <si>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</si>
  <si>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</si>
  <si>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</si>
  <si>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</si>
  <si>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</si>
  <si>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</si>
  <si>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</si>
  <si>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</si>
  <si>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</si>
  <si>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</si>
  <si>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</si>
  <si>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</si>
  <si>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</si>
  <si>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</si>
  <si>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</si>
  <si>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</si>
  <si>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</si>
  <si>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</si>
  <si>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</si>
  <si>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</si>
  <si>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</si>
  <si>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</si>
  <si>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</si>
  <si>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</si>
  <si>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</si>
  <si>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</si>
  <si>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</si>
  <si>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</si>
  <si>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</si>
  <si>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</si>
  <si>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</si>
  <si>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</si>
  <si>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</si>
  <si>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</si>
  <si>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</si>
  <si>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</si>
  <si>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</si>
  <si>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</si>
  <si>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</si>
  <si>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</si>
  <si>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</si>
  <si>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</si>
  <si>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</si>
  <si>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</si>
  <si>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</si>
  <si>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</si>
  <si>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</si>
  <si>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</si>
  <si>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</si>
  <si>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</si>
  <si>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</si>
  <si>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</si>
  <si>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</si>
  <si>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</si>
  <si>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</si>
  <si>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</si>
  <si>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</si>
  <si>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</si>
  <si>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</si>
  <si>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</si>
  <si>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</si>
  <si>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</si>
  <si>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</si>
  <si>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</si>
  <si>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</si>
  <si>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</si>
  <si>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</si>
  <si>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</si>
  <si>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</si>
  <si>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</si>
  <si>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</si>
  <si>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</si>
  <si>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</si>
  <si>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</si>
  <si>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</si>
  <si>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</si>
  <si>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</si>
  <si>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</si>
  <si>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</si>
  <si>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</si>
  <si>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</si>
  <si>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</si>
  <si>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</si>
  <si>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</si>
  <si>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</si>
  <si>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</si>
  <si>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</si>
  <si>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</si>
  <si>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</si>
  <si>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</si>
  <si>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</si>
  <si>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</si>
  <si>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</si>
  <si>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</si>
  <si>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</si>
  <si>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</si>
  <si>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</si>
  <si>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</si>
  <si>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</si>
  <si>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</si>
  <si>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</si>
  <si>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</si>
  <si>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</si>
  <si>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</si>
  <si>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</si>
  <si>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</si>
  <si>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</si>
  <si>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</si>
  <si>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</si>
  <si>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</si>
  <si>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</si>
  <si>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</si>
  <si>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</si>
  <si>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</si>
  <si>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</si>
  <si>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</si>
  <si>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</si>
  <si>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</si>
  <si>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</si>
  <si>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</si>
  <si>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</si>
  <si>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</si>
  <si>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</si>
  <si>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</si>
  <si>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</si>
  <si>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</si>
  <si>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</si>
  <si>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</si>
  <si>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</si>
  <si>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</si>
  <si>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</si>
  <si>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</si>
  <si>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</si>
  <si>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</si>
  <si>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</si>
  <si>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</si>
  <si>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</si>
  <si>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</si>
  <si>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</si>
  <si>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</si>
  <si>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</si>
  <si>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</si>
  <si>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</si>
  <si>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</si>
  <si>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</si>
  <si>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</si>
  <si>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</si>
  <si>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</si>
  <si>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</si>
  <si>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</si>
  <si>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</si>
  <si>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</si>
  <si>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</si>
  <si>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</si>
  <si>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</si>
  <si>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</si>
  <si>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</si>
  <si>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</si>
  <si>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</si>
  <si>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</si>
  <si>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</si>
  <si>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</si>
  <si>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</si>
  <si>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</si>
  <si>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</si>
  <si>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</si>
  <si>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</si>
  <si>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</si>
  <si>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</si>
  <si>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</si>
  <si>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</si>
  <si>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</si>
  <si>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</si>
  <si>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</si>
  <si>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</si>
  <si>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</si>
  <si>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</si>
  <si>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</si>
  <si>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</si>
  <si>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</si>
  <si>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</si>
  <si>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</si>
  <si>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</si>
  <si>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</si>
  <si>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</si>
  <si>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</si>
  <si>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</si>
  <si>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</si>
  <si>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</si>
  <si>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</si>
  <si>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</si>
  <si>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</si>
  <si>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</si>
  <si>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</si>
  <si>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</si>
  <si>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</si>
  <si>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</si>
  <si>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</si>
  <si>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</si>
  <si>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</si>
  <si>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</si>
  <si>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</si>
  <si>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</si>
  <si>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</si>
  <si>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</si>
  <si>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</si>
  <si>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</si>
  <si>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</si>
  <si>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</si>
  <si>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</si>
  <si>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</si>
  <si>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</si>
  <si>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</si>
  <si>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</si>
  <si>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</si>
  <si>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</si>
  <si>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</si>
  <si>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</si>
  <si>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</si>
  <si>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</si>
  <si>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</si>
  <si>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</si>
  <si>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</si>
  <si>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</si>
  <si>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</si>
  <si>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</si>
  <si>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</si>
  <si>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</si>
  <si>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</si>
  <si>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</si>
  <si>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</si>
  <si>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</si>
  <si>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</si>
  <si>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</si>
  <si>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</si>
  <si>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</si>
  <si>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</si>
  <si>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</si>
  <si>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</si>
  <si>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</si>
  <si>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</si>
  <si>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</si>
  <si>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</si>
  <si>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</si>
  <si>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</si>
  <si>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</si>
  <si>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</si>
  <si>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</si>
  <si>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</si>
  <si>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</si>
  <si>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</si>
  <si>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</si>
  <si>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</si>
  <si>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</si>
  <si>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</si>
  <si>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</si>
  <si>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</si>
  <si>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</si>
  <si>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</si>
  <si>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</si>
  <si>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</si>
  <si>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</si>
  <si>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</si>
  <si>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</si>
  <si>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</si>
  <si>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</si>
  <si>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</si>
  <si>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</si>
  <si>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</si>
  <si>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</si>
  <si>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</si>
  <si>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</si>
  <si>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</si>
  <si>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</si>
  <si>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</si>
  <si>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</si>
  <si>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</si>
  <si>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</si>
  <si>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</si>
  <si>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</si>
  <si>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</si>
  <si>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</si>
  <si>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</si>
  <si>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</si>
  <si>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</si>
  <si>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</si>
  <si>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</si>
  <si>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</si>
  <si>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</si>
  <si>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</si>
  <si>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</si>
  <si>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</si>
  <si>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</si>
  <si>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</si>
  <si>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</si>
  <si>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</si>
  <si>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</si>
  <si>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</si>
  <si>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</si>
  <si>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</si>
  <si>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</si>
  <si>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</si>
  <si>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</si>
  <si>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</si>
  <si>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</si>
  <si>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</si>
  <si>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</si>
  <si>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</si>
  <si>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</si>
  <si>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</si>
  <si>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</si>
  <si>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</si>
  <si>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</si>
  <si>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</si>
  <si>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</si>
  <si>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</si>
  <si>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</si>
  <si>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</si>
  <si>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</si>
  <si>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</si>
  <si>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</si>
  <si>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</si>
  <si>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</si>
  <si>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</si>
  <si>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</si>
  <si>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</si>
  <si>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</si>
  <si>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</si>
  <si>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</si>
  <si>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</si>
  <si>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</si>
  <si>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</si>
  <si>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</si>
  <si>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</si>
  <si>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</si>
  <si>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</si>
  <si>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</si>
  <si>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</si>
  <si>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</si>
  <si>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</si>
  <si>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</si>
  <si>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</si>
  <si>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</si>
  <si>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</si>
  <si>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</si>
  <si>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</si>
  <si>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</si>
  <si>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</si>
  <si>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</si>
  <si>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</si>
  <si>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</si>
  <si>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</si>
  <si>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</si>
  <si>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</si>
  <si>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</si>
  <si>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</si>
  <si>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</si>
  <si>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</si>
  <si>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</si>
  <si>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</si>
  <si>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</si>
  <si>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</si>
  <si>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</si>
  <si>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</si>
  <si>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</si>
  <si>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</si>
  <si>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</si>
  <si>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</si>
  <si>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</si>
  <si>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</si>
  <si>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</si>
  <si>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</si>
  <si>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</si>
  <si>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</si>
  <si>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</si>
  <si>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</si>
  <si>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</si>
  <si>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</si>
  <si>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</si>
  <si>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</si>
  <si>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</si>
  <si>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</si>
  <si>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</si>
  <si>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</si>
  <si>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</si>
  <si>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</si>
  <si>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</si>
  <si>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</si>
  <si>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</si>
  <si>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</si>
  <si>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</si>
  <si>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</si>
  <si>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</si>
  <si>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</si>
  <si>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</si>
  <si>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</si>
  <si>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</si>
  <si>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</si>
  <si>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</si>
  <si>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</si>
  <si>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</si>
  <si>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</si>
  <si>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</si>
  <si>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</si>
  <si>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</si>
  <si>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</si>
  <si>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</si>
  <si>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</si>
  <si>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</si>
  <si>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</si>
  <si>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</si>
  <si>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</si>
  <si>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</si>
  <si>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</si>
  <si>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</si>
  <si>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</si>
  <si>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</si>
  <si>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</si>
  <si>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</si>
  <si>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</si>
  <si>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</si>
  <si>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</si>
  <si>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</si>
  <si>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</si>
  <si>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</si>
  <si>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</si>
  <si>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</si>
  <si>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</si>
  <si>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</si>
  <si>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</si>
  <si>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</si>
  <si>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</si>
  <si>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</si>
  <si>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</si>
  <si>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</si>
  <si>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</si>
  <si>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</si>
  <si>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</si>
  <si>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</si>
  <si>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</si>
  <si>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</si>
  <si>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</si>
  <si>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</si>
  <si>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</si>
  <si>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</si>
  <si>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</si>
  <si>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</si>
  <si>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</si>
  <si>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</si>
  <si>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</si>
  <si>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</si>
  <si>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</si>
  <si>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</si>
  <si>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</si>
  <si>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</si>
  <si>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</si>
  <si>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</si>
  <si>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</si>
  <si>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</si>
  <si>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</si>
  <si>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</si>
  <si>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</si>
  <si>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</si>
  <si>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</si>
  <si>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</si>
  <si>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</si>
  <si>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</si>
  <si>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</si>
  <si>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</si>
  <si>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</si>
  <si>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</si>
  <si>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</si>
  <si>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</si>
  <si>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</si>
  <si>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</si>
  <si>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</si>
  <si>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</si>
  <si>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</si>
  <si>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</si>
  <si>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</si>
  <si>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</si>
  <si>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</si>
  <si>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</si>
  <si>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</si>
  <si>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</si>
  <si>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</si>
  <si>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</si>
  <si>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</si>
  <si>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</si>
  <si>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</si>
  <si>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</si>
  <si>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</si>
  <si>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</si>
  <si>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</si>
  <si>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</si>
  <si>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</si>
  <si>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</si>
  <si>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</si>
  <si>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</si>
  <si>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</si>
  <si>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</si>
  <si>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</si>
  <si>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</si>
  <si>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</si>
  <si>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</si>
  <si>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</si>
  <si>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</si>
  <si>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</si>
  <si>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</si>
  <si>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</si>
  <si>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</si>
  <si>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</si>
  <si>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</si>
  <si>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</si>
  <si>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</si>
  <si>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</si>
  <si>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</si>
  <si>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</si>
  <si>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</si>
  <si>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</si>
  <si>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</si>
  <si>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</si>
  <si>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</si>
  <si>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</si>
  <si>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</si>
  <si>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</si>
  <si>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</si>
  <si>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</si>
  <si>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</si>
  <si>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</si>
  <si>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</si>
  <si>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</si>
  <si>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</si>
  <si>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</si>
  <si>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</si>
  <si>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</si>
  <si>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</si>
  <si>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</si>
  <si>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</si>
  <si>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</si>
  <si>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</si>
  <si>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</si>
  <si>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</si>
  <si>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</si>
  <si>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</si>
  <si>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</si>
  <si>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</si>
  <si>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</si>
  <si>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</si>
  <si>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</si>
  <si>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</si>
  <si>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</si>
  <si>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</si>
  <si>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</si>
  <si>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</si>
  <si>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</si>
  <si>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</si>
  <si>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</si>
  <si>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</si>
  <si>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</si>
  <si>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</si>
  <si>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</si>
  <si>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</si>
  <si>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</si>
  <si>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</si>
  <si>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</si>
  <si>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</si>
  <si>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</si>
  <si>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</si>
  <si>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</si>
  <si>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</si>
  <si>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</si>
  <si>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</si>
  <si>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</si>
  <si>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</si>
  <si>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</si>
  <si>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</si>
  <si>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</si>
  <si>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</si>
  <si>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</si>
  <si>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</si>
  <si>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</si>
  <si>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</si>
  <si>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</si>
  <si>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</si>
  <si>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</si>
  <si>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</si>
  <si>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</si>
  <si>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</si>
  <si>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</si>
  <si>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</si>
  <si>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</si>
  <si>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</si>
  <si>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</si>
  <si>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</si>
  <si>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</si>
  <si>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</si>
  <si>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</si>
  <si>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</si>
  <si>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</si>
  <si>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</si>
  <si>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</si>
  <si>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</si>
  <si>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</si>
  <si>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</si>
  <si>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</si>
  <si>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</si>
  <si>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</si>
  <si>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</si>
  <si>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</si>
  <si>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</si>
  <si>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</si>
  <si>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</si>
  <si>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</si>
  <si>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</si>
  <si>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</si>
  <si>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</si>
  <si>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</si>
  <si>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</si>
  <si>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</si>
  <si>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</si>
  <si>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</si>
  <si>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</si>
  <si>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</si>
  <si>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</si>
  <si>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</si>
  <si>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</si>
  <si>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</si>
  <si>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</si>
  <si>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</si>
  <si>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</si>
  <si>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</si>
  <si>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</si>
  <si>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</si>
  <si>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</si>
  <si>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</si>
  <si>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</si>
  <si>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</si>
  <si>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</si>
  <si>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</si>
  <si>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</si>
  <si>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</si>
  <si>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</si>
  <si>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</si>
  <si>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</si>
  <si>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</si>
  <si>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</si>
  <si>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</si>
  <si>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</si>
  <si>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</si>
  <si>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</si>
  <si>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</si>
  <si>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</si>
  <si>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</si>
  <si>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</si>
  <si>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</si>
  <si>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</si>
  <si>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</si>
  <si>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</si>
  <si>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</si>
  <si>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</si>
  <si>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</si>
  <si>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</si>
  <si>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</si>
  <si>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</si>
  <si>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</si>
  <si>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</si>
  <si>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</si>
  <si>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</si>
  <si>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</si>
  <si>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</si>
  <si>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</si>
  <si>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</si>
  <si>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</si>
  <si>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</si>
  <si>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</si>
  <si>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</si>
  <si>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</si>
  <si>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</si>
  <si>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</si>
  <si>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</si>
  <si>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</si>
  <si>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</si>
  <si>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</si>
  <si>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</si>
  <si>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</si>
  <si>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</si>
  <si>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</si>
  <si>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</si>
  <si>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</si>
  <si>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</si>
  <si>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</si>
  <si>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</si>
  <si>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</si>
  <si>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</si>
  <si>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</si>
  <si>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</si>
  <si>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</si>
  <si>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</si>
  <si>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</si>
  <si>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</si>
  <si>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</si>
  <si>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</si>
  <si>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</si>
  <si>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</si>
  <si>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</si>
  <si>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</si>
  <si>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</si>
  <si>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</si>
  <si>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</si>
  <si>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</si>
  <si>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</si>
  <si>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</si>
  <si>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</si>
  <si>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</si>
  <si>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</si>
  <si>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</si>
  <si>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</si>
  <si>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</si>
  <si>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</si>
  <si>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</si>
  <si>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</si>
  <si>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</si>
  <si>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</si>
  <si>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</si>
  <si>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</si>
  <si>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</si>
  <si>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</si>
  <si>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</si>
  <si>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</si>
  <si>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</si>
  <si>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</si>
  <si>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</si>
  <si>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</si>
  <si>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</si>
  <si>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</si>
  <si>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</si>
  <si>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</si>
  <si>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</si>
  <si>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</si>
  <si>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</si>
  <si>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</si>
  <si>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</si>
  <si>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</si>
  <si>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</si>
  <si>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</si>
  <si>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</si>
  <si>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</si>
  <si>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</si>
  <si>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</si>
  <si>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</si>
  <si>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</si>
  <si>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</si>
  <si>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</si>
  <si>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</si>
  <si>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</si>
  <si>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</si>
  <si>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</si>
  <si>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</si>
  <si>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</si>
  <si>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</si>
  <si>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</si>
  <si>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</si>
  <si>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</si>
  <si>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</si>
  <si>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</si>
  <si>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</si>
  <si>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</si>
  <si>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</si>
  <si>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</si>
  <si>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</si>
  <si>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</si>
  <si>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</si>
  <si>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</si>
  <si>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</si>
  <si>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</si>
  <si>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</si>
  <si>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</si>
  <si>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</si>
  <si>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</si>
  <si>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</si>
  <si>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</si>
  <si>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</si>
  <si>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</si>
  <si>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</si>
  <si>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</si>
  <si>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</si>
  <si>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</si>
  <si>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</si>
  <si>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</si>
  <si>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</si>
  <si>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</si>
  <si>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</si>
  <si>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</si>
  <si>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</si>
  <si>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</si>
  <si>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</si>
  <si>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</si>
  <si>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</si>
  <si>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</si>
  <si>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</si>
  <si>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</si>
  <si>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</si>
  <si>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</si>
  <si>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</si>
  <si>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</si>
  <si>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</si>
  <si>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</si>
  <si>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</si>
  <si>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</si>
  <si>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</si>
  <si>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</si>
  <si>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</si>
  <si>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</si>
  <si>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</si>
  <si>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</si>
  <si>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</si>
  <si>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</si>
  <si>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</si>
  <si>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</si>
  <si>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</si>
  <si>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</si>
  <si>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</si>
  <si>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</si>
  <si>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</si>
  <si>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</si>
  <si>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</si>
  <si>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</si>
  <si>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</si>
  <si>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</si>
  <si>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</si>
  <si>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</si>
  <si>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</si>
  <si>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</si>
  <si>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</si>
  <si>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</si>
  <si>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</si>
  <si>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</si>
  <si>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</si>
  <si>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</si>
  <si>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</si>
  <si>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</si>
  <si>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</si>
  <si>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</si>
  <si>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</si>
  <si>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</si>
  <si>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</si>
  <si>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</si>
  <si>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</si>
  <si>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</si>
  <si>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</si>
  <si>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</si>
  <si>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</si>
  <si>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</si>
  <si>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</si>
  <si>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</si>
  <si>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</si>
  <si>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</si>
  <si>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</si>
  <si>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</si>
  <si>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</si>
  <si>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</si>
  <si>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</si>
  <si>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</si>
  <si>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</si>
  <si>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</si>
  <si>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</si>
  <si>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</si>
  <si>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</si>
  <si>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</si>
  <si>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</si>
  <si>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</si>
  <si>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</si>
  <si>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</si>
  <si>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</si>
  <si>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</si>
  <si>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</si>
  <si>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</si>
  <si>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</si>
  <si>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</si>
  <si>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</si>
  <si>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</si>
  <si>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</si>
  <si>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</si>
  <si>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</si>
  <si>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</si>
  <si>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</si>
  <si>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</si>
  <si>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</si>
  <si>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</si>
  <si>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</si>
  <si>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</si>
  <si>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</si>
  <si>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</si>
  <si>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</si>
  <si>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</si>
  <si>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</si>
  <si>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</si>
  <si>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</si>
  <si>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</si>
  <si>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</si>
  <si>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</si>
  <si>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</si>
  <si>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</si>
  <si>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</si>
  <si>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</si>
  <si>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</si>
  <si>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</si>
  <si>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</si>
  <si>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</si>
  <si>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</si>
  <si>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</si>
  <si>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</si>
  <si>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</si>
  <si>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</si>
  <si>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</si>
  <si>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</si>
  <si>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</si>
  <si>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</si>
  <si>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</si>
  <si>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</si>
  <si>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</si>
  <si>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</si>
  <si>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</si>
  <si>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</si>
  <si>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</si>
  <si>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</si>
  <si>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</si>
  <si>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</si>
  <si>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</si>
  <si>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</si>
  <si>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</si>
  <si>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</si>
  <si>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</si>
  <si>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</si>
  <si>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</si>
  <si>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</si>
  <si>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</si>
  <si>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</si>
  <si>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</si>
  <si>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</si>
  <si>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</si>
  <si>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</si>
  <si>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</si>
  <si>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</si>
  <si>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</si>
  <si>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</si>
  <si>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</si>
  <si>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</si>
  <si>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</si>
  <si>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</si>
  <si>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</si>
  <si>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</si>
  <si>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</si>
  <si>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</si>
  <si>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</si>
  <si>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</si>
  <si>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</si>
  <si>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</si>
  <si>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</si>
  <si>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</si>
  <si>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</si>
  <si>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</si>
  <si>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</si>
  <si>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</si>
  <si>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</si>
  <si>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</si>
  <si>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</si>
  <si>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</si>
  <si>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</si>
  <si>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</si>
  <si>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</si>
  <si>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</si>
  <si>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</si>
  <si>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</si>
  <si>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</si>
  <si>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</si>
  <si>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</si>
  <si>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</si>
  <si>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</si>
  <si>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</si>
  <si>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</si>
  <si>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</si>
  <si>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</si>
  <si>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</si>
  <si>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</si>
  <si>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</si>
  <si>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</si>
  <si>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</si>
  <si>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</si>
  <si>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</si>
  <si>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</si>
  <si>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</si>
  <si>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</si>
  <si>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</si>
  <si>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</si>
  <si>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</si>
  <si>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</si>
  <si>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</si>
  <si>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</si>
  <si>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</si>
  <si>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</si>
  <si>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</si>
  <si>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</si>
  <si>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</si>
  <si>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</si>
  <si>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</si>
  <si>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</si>
  <si>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</si>
  <si>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</si>
  <si>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</si>
  <si>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</si>
  <si>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</si>
  <si>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</si>
  <si>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</si>
  <si>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</si>
  <si>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</si>
  <si>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</si>
  <si>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</si>
  <si>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</si>
  <si>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</si>
  <si>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</si>
  <si>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</si>
  <si>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</si>
  <si>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</si>
  <si>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</si>
  <si>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</si>
  <si>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</si>
  <si>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</si>
  <si>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</si>
  <si>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</si>
  <si>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</si>
  <si>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</si>
  <si>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</si>
  <si>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</si>
  <si>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</si>
  <si>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</si>
  <si>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</si>
  <si>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</si>
  <si>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</si>
  <si>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</si>
  <si>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</si>
  <si>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</si>
  <si>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</si>
  <si>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</si>
  <si>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</si>
  <si>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</si>
  <si>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</si>
  <si>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</si>
  <si>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</si>
  <si>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</si>
  <si>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</si>
  <si>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</si>
  <si>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</si>
  <si>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</si>
  <si>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</si>
  <si>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</si>
  <si>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</si>
  <si>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</si>
  <si>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</si>
  <si>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</si>
  <si>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</si>
  <si>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</si>
  <si>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</si>
  <si>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</si>
  <si>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</si>
  <si>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</si>
  <si>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</si>
  <si>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</si>
  <si>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</si>
  <si>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</si>
  <si>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</si>
  <si>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</si>
  <si>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</si>
  <si>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</si>
  <si>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</si>
  <si>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</si>
  <si>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</si>
  <si>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</si>
  <si>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</si>
  <si>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</si>
  <si>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</si>
  <si>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</si>
  <si>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</si>
  <si>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</si>
  <si>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</si>
  <si>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</si>
  <si>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</si>
  <si>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</si>
  <si>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</si>
  <si>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</si>
  <si>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</si>
  <si>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</si>
  <si>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</si>
  <si>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</si>
  <si>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</si>
  <si>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</si>
  <si>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</si>
  <si>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</si>
  <si>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</si>
  <si>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</si>
  <si>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</si>
  <si>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</si>
  <si>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</si>
  <si>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</si>
  <si>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</si>
  <si>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</si>
  <si>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</si>
  <si>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</si>
  <si>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</si>
  <si>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</si>
  <si>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</si>
  <si>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</si>
  <si>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</si>
  <si>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</si>
  <si>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</si>
  <si>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</si>
  <si>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</si>
  <si>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</si>
  <si>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</si>
  <si>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</si>
  <si>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</si>
  <si>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</si>
  <si>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</si>
  <si>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</si>
  <si>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</si>
  <si>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</si>
  <si>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</si>
  <si>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</si>
  <si>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</si>
  <si>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</si>
  <si>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</si>
  <si>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</si>
  <si>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</si>
  <si>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</si>
  <si>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</si>
  <si>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</si>
  <si>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</si>
  <si>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</si>
  <si>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</si>
  <si>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</si>
  <si>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</si>
  <si>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</si>
  <si>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</si>
  <si>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</si>
  <si>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</si>
  <si>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</si>
  <si>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</si>
  <si>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</si>
  <si>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</si>
  <si>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</si>
  <si>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</si>
  <si>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</si>
  <si>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</si>
  <si>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</si>
  <si>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</si>
  <si>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</si>
  <si>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</si>
  <si>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</si>
  <si>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</si>
  <si>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</si>
  <si>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</si>
  <si>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</si>
  <si>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</si>
  <si>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</si>
  <si>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</si>
  <si>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</si>
  <si>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</si>
  <si>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</si>
  <si>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</si>
  <si>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</si>
  <si>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</si>
  <si>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</si>
  <si>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</si>
  <si>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</si>
  <si>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</si>
  <si>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</si>
  <si>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</si>
  <si>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</si>
  <si>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</si>
  <si>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</si>
  <si>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</si>
  <si>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</si>
  <si>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</si>
  <si>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</si>
  <si>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</si>
  <si>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</si>
  <si>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</si>
  <si>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</si>
  <si>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</si>
  <si>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</si>
  <si>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</si>
  <si>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</si>
  <si>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</si>
  <si>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</si>
  <si>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</si>
  <si>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</si>
  <si>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</si>
  <si>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</si>
  <si>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</si>
  <si>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</si>
  <si>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</si>
  <si>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</si>
  <si>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</si>
  <si>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</si>
  <si>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</si>
  <si>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</si>
  <si>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</si>
  <si>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</si>
  <si>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</si>
  <si>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</si>
  <si>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</si>
  <si>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</si>
  <si>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</si>
  <si>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</si>
  <si>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</si>
  <si>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</si>
  <si>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</si>
  <si>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</si>
  <si>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</si>
  <si>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</si>
  <si>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</si>
  <si>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</si>
  <si>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</si>
  <si>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</si>
  <si>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</si>
  <si>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</si>
  <si>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</si>
  <si>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</si>
  <si>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</si>
  <si>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</si>
  <si>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</si>
  <si>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</si>
  <si>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</si>
  <si>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</si>
  <si>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</si>
  <si>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</si>
  <si>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</si>
  <si>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</si>
  <si>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</si>
  <si>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</si>
  <si>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</si>
  <si>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</si>
  <si>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</si>
  <si>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</si>
  <si>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</si>
  <si>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</si>
  <si>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</si>
  <si>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</si>
  <si>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</si>
  <si>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</si>
  <si>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</si>
  <si>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</si>
  <si>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</si>
  <si>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</si>
  <si>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</si>
  <si>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</si>
  <si>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</si>
  <si>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</si>
  <si>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</si>
  <si>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</si>
  <si>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</si>
  <si>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</si>
  <si>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</si>
  <si>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</si>
  <si>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</si>
  <si>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</si>
  <si>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</si>
  <si>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</si>
  <si>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</si>
  <si>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</si>
  <si>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</si>
  <si>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</si>
  <si>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</si>
  <si>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</si>
  <si>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</si>
  <si>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</si>
  <si>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</si>
  <si>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</si>
  <si>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</si>
  <si>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</si>
  <si>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</si>
  <si>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</si>
  <si>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</si>
  <si>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</si>
  <si>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</si>
  <si>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</si>
  <si>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</si>
  <si>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</si>
  <si>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</si>
  <si>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</si>
  <si>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</si>
  <si>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</si>
  <si>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</si>
  <si>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</si>
  <si>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</si>
  <si>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</si>
  <si>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</si>
  <si>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</si>
  <si>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</si>
  <si>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</si>
  <si>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</si>
  <si>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</si>
  <si>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</si>
  <si>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</si>
  <si>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</si>
  <si>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</si>
  <si>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</si>
  <si>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</si>
  <si>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</si>
  <si>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</si>
  <si>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</si>
  <si>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</si>
  <si>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</si>
  <si>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</si>
  <si>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</si>
  <si>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</si>
  <si>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</si>
  <si>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</si>
  <si>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</si>
  <si>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</si>
  <si>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</si>
  <si>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</si>
  <si>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</si>
  <si>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</si>
  <si>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</si>
  <si>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</si>
  <si>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</si>
  <si>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</si>
  <si>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</si>
  <si>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</si>
  <si>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</si>
  <si>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</si>
  <si>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</si>
  <si>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</si>
  <si>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</si>
  <si>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</si>
  <si>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</si>
  <si>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</si>
  <si>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</si>
  <si>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</si>
  <si>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</si>
  <si>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</si>
  <si>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</si>
  <si>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</si>
  <si>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</si>
  <si>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</si>
  <si>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</si>
  <si>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</si>
  <si>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</si>
  <si>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</si>
  <si>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</si>
  <si>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</si>
  <si>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</si>
  <si>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</si>
  <si>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</si>
  <si>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</si>
  <si>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</si>
  <si>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</si>
  <si>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</si>
  <si>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</si>
  <si>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</si>
  <si>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</si>
  <si>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</si>
  <si>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</si>
  <si>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</si>
  <si>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</si>
  <si>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</si>
  <si>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</si>
  <si>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</si>
  <si>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</si>
  <si>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</si>
  <si>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</si>
  <si>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</si>
  <si>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</si>
  <si>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</si>
  <si>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</si>
  <si>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</si>
  <si>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</si>
  <si>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</si>
  <si>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</si>
  <si>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</si>
  <si>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</si>
  <si>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</si>
  <si>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</si>
  <si>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</si>
  <si>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</si>
  <si>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</si>
  <si>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</si>
  <si>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</si>
  <si>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</si>
  <si>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</si>
  <si>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</si>
  <si>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</si>
  <si>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</si>
  <si>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</si>
  <si>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</si>
  <si>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</si>
  <si>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</si>
  <si>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</si>
  <si>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</si>
  <si>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</si>
  <si>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</si>
  <si>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</si>
  <si>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</si>
  <si>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</si>
  <si>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</si>
  <si>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</si>
  <si>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</si>
  <si>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</si>
  <si>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</si>
  <si>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</si>
  <si>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</si>
  <si>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</si>
  <si>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</si>
  <si>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</si>
  <si>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</si>
  <si>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</si>
  <si>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</si>
  <si>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</si>
  <si>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</si>
  <si>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</si>
  <si>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</si>
  <si>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</si>
  <si>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</si>
  <si>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</si>
  <si>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</si>
  <si>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</si>
  <si>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</si>
  <si>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</si>
  <si>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</si>
  <si>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</si>
  <si>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</si>
  <si>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</si>
  <si>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</si>
  <si>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</si>
  <si>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</si>
  <si>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</si>
  <si>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</si>
  <si>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</si>
  <si>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</si>
  <si>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</si>
  <si>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</si>
  <si>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</si>
  <si>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</si>
  <si>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</si>
  <si>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</si>
  <si>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</si>
  <si>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</si>
  <si>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</si>
  <si>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</si>
  <si>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</si>
  <si>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</si>
  <si>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</si>
  <si>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</si>
  <si>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</si>
  <si>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</si>
  <si>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</si>
  <si>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</si>
  <si>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</si>
  <si>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</si>
  <si>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</si>
  <si>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</si>
  <si>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</si>
  <si>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</si>
  <si>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</si>
  <si>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</si>
  <si>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</si>
  <si>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</si>
  <si>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</si>
  <si>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</si>
  <si>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</si>
  <si>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</si>
  <si>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</si>
  <si>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</si>
  <si>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</si>
  <si>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</si>
  <si>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</si>
  <si>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</si>
  <si>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</si>
  <si>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</si>
  <si>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</si>
  <si>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</si>
  <si>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</si>
  <si>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</si>
  <si>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</si>
  <si>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</si>
  <si>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</si>
  <si>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</si>
  <si>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</si>
  <si>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</si>
  <si>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</si>
  <si>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</si>
  <si>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</si>
  <si>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</si>
  <si>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</si>
  <si>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</si>
  <si>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</si>
  <si>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</si>
  <si>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</si>
  <si>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</si>
  <si>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</si>
  <si>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</si>
  <si>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</si>
  <si>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</si>
  <si>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</si>
  <si>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</si>
  <si>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</si>
  <si>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</si>
  <si>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</si>
  <si>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</si>
  <si>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</si>
  <si>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</si>
  <si>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</si>
  <si>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</si>
  <si>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</si>
  <si>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</si>
  <si>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</si>
  <si>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</si>
  <si>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</si>
  <si>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</si>
  <si>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</si>
  <si>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</si>
  <si>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</si>
  <si>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</si>
  <si>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</si>
  <si>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</si>
  <si>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</si>
  <si>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</si>
  <si>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</si>
  <si>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</si>
  <si>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</si>
  <si>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</si>
  <si>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</si>
  <si>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</si>
  <si>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</si>
  <si>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</si>
  <si>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</si>
  <si>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</si>
  <si>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</si>
  <si>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</si>
  <si>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</si>
  <si>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</si>
  <si>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</si>
  <si>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</si>
  <si>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</si>
  <si>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</si>
  <si>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</si>
  <si>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</si>
  <si>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</si>
  <si>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</si>
  <si>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</si>
  <si>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</si>
  <si>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</si>
  <si>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</si>
  <si>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</si>
  <si>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</si>
  <si>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</si>
  <si>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</si>
  <si>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</si>
  <si>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</si>
  <si>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</si>
  <si>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</si>
  <si>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</si>
  <si>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</si>
  <si>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</si>
  <si>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</si>
  <si>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</si>
  <si>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</si>
  <si>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</si>
  <si>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</si>
  <si>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</si>
  <si>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</si>
  <si>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</si>
  <si>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</si>
  <si>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</si>
  <si>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</si>
  <si>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</si>
  <si>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</si>
  <si>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</si>
  <si>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</si>
  <si>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</si>
  <si>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</si>
  <si>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</si>
  <si>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</si>
  <si>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</si>
  <si>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</si>
  <si>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</si>
  <si>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</si>
  <si>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</si>
  <si>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</si>
  <si>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</si>
  <si>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</si>
  <si>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</si>
  <si>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</si>
  <si>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</si>
  <si>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</si>
  <si>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</si>
  <si>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</si>
  <si>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</si>
  <si>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</si>
  <si>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</si>
  <si>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</si>
  <si>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</si>
  <si>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</si>
  <si>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</si>
  <si>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</si>
  <si>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</si>
  <si>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</si>
  <si>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</si>
  <si>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</si>
  <si>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</si>
  <si>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</si>
  <si>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</si>
  <si>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</si>
  <si>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</si>
  <si>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</si>
  <si>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</si>
  <si>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</si>
  <si>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</si>
  <si>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</si>
  <si>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</si>
  <si>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</si>
  <si>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</si>
  <si>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</si>
  <si>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</si>
  <si>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</si>
  <si>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</si>
  <si>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</si>
  <si>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</si>
  <si>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</si>
  <si>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</si>
  <si>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</si>
  <si>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</si>
  <si>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</si>
  <si>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</si>
  <si>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</si>
  <si>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</si>
  <si>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</si>
  <si>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</si>
  <si>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</si>
  <si>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</si>
  <si>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</si>
  <si>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</si>
  <si>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</si>
  <si>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</si>
  <si>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</si>
  <si>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</si>
  <si>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</si>
  <si>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</si>
  <si>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</si>
  <si>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</si>
  <si>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</si>
  <si>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</si>
  <si>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</si>
  <si>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</si>
  <si>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</si>
  <si>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</si>
  <si>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</si>
  <si>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</si>
  <si>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</si>
  <si>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</si>
  <si>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</si>
  <si>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</si>
  <si>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</si>
  <si>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</si>
  <si>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</si>
  <si>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</si>
  <si>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</si>
  <si>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</si>
  <si>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</si>
  <si>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</si>
  <si>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</si>
  <si>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</si>
  <si>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</si>
  <si>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</si>
  <si>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</si>
  <si>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</si>
  <si>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</si>
  <si>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</si>
  <si>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</si>
  <si>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</si>
  <si>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</si>
  <si>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</si>
  <si>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</si>
  <si>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</si>
  <si>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</si>
  <si>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</si>
  <si>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</si>
  <si>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</si>
  <si>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</si>
  <si>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</si>
  <si>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</si>
  <si>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</si>
  <si>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</si>
  <si>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</si>
  <si>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</si>
  <si>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</si>
  <si>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</si>
  <si>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</si>
  <si>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</si>
  <si>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</si>
  <si>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</si>
  <si>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</si>
  <si>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</si>
  <si>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</si>
  <si>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</si>
  <si>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</si>
  <si>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</si>
  <si>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</si>
  <si>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</si>
  <si>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</si>
  <si>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</si>
  <si>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</si>
  <si>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</si>
  <si>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</si>
  <si>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</si>
  <si>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</si>
  <si>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</si>
  <si>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</si>
  <si>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</si>
  <si>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</si>
  <si>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</si>
  <si>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</si>
  <si>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</si>
  <si>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</si>
  <si>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</si>
  <si>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</si>
  <si>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</si>
  <si>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</si>
  <si>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</si>
  <si>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</si>
  <si>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</si>
  <si>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</si>
  <si>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</si>
  <si>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</si>
  <si>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</si>
  <si>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</si>
  <si>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</si>
  <si>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</si>
  <si>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</si>
  <si>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</si>
  <si>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</si>
  <si>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</si>
  <si>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</si>
  <si>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</si>
  <si>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</si>
  <si>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</si>
  <si>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</si>
  <si>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</si>
  <si>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</si>
  <si>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</si>
  <si>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</si>
  <si>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</si>
  <si>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</si>
  <si>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</si>
  <si>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</si>
  <si>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</si>
  <si>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</si>
  <si>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</si>
  <si>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</si>
  <si>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</si>
  <si>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</si>
  <si>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</si>
  <si>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</si>
  <si>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</si>
  <si>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</si>
  <si>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</si>
  <si>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</si>
  <si>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</si>
  <si>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</si>
  <si>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</si>
  <si>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</si>
  <si>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</si>
  <si>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</si>
  <si>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</si>
  <si>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</si>
  <si>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</si>
  <si>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</si>
  <si>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</si>
  <si>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</si>
  <si>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</si>
  <si>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</si>
  <si>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</si>
  <si>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</si>
  <si>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</si>
  <si>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</si>
  <si>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</si>
  <si>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</si>
  <si>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</si>
  <si>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</si>
  <si>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</si>
  <si>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</si>
  <si>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</si>
  <si>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</si>
  <si>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</si>
  <si>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</si>
  <si>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</si>
  <si>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</si>
  <si>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</si>
  <si>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</si>
  <si>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</si>
  <si>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</si>
  <si>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</si>
  <si>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</si>
  <si>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</si>
  <si>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</si>
  <si>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</si>
  <si>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</si>
  <si>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</si>
  <si>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</si>
  <si>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</si>
  <si>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</si>
  <si>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</si>
  <si>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</si>
  <si>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</si>
  <si>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</si>
  <si>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</si>
  <si>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</si>
  <si>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</si>
  <si>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</si>
  <si>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</si>
  <si>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</si>
  <si>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</si>
  <si>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</si>
  <si>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</si>
  <si>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</si>
  <si>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</si>
  <si>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</si>
  <si>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</si>
  <si>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</si>
  <si>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</si>
  <si>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</si>
  <si>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</si>
  <si>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</si>
  <si>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</si>
  <si>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</si>
  <si>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</si>
  <si>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</si>
  <si>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</si>
  <si>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</si>
  <si>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</si>
  <si>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</si>
  <si>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</si>
  <si>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</si>
  <si>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</si>
  <si>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</si>
  <si>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</si>
  <si>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</si>
  <si>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</si>
  <si>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</si>
  <si>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</si>
  <si>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</si>
  <si>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</si>
  <si>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</si>
  <si>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</si>
  <si>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</si>
  <si>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</si>
  <si>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</si>
  <si>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</si>
  <si>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</si>
  <si>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</si>
  <si>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</si>
  <si>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</si>
  <si>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</si>
  <si>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</si>
  <si>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</si>
  <si>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</si>
  <si>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</si>
  <si>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</si>
  <si>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</si>
  <si>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</si>
  <si>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</si>
  <si>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</si>
  <si>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</si>
  <si>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</si>
  <si>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</si>
  <si>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</si>
  <si>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</si>
  <si>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</si>
  <si>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</si>
  <si>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</si>
  <si>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</si>
  <si>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</si>
  <si>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</si>
  <si>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</si>
  <si>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</si>
  <si>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</si>
  <si>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</si>
  <si>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</si>
  <si>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</si>
  <si>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</si>
  <si>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</si>
  <si>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</si>
  <si>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</si>
  <si>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</si>
  <si>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</si>
  <si>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</si>
  <si>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</si>
  <si>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</si>
  <si>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</si>
  <si>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</si>
  <si>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</si>
  <si>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</si>
  <si>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</si>
  <si>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</si>
  <si>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</si>
  <si>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</si>
  <si>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</si>
  <si>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</si>
  <si>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</si>
  <si>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</si>
  <si>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</si>
  <si>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</si>
  <si>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</si>
  <si>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</si>
  <si>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</si>
  <si>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</si>
  <si>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</si>
  <si>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</si>
  <si>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</si>
  <si>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</si>
  <si>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</si>
  <si>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</si>
  <si>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</si>
  <si>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</si>
  <si>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</si>
  <si>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</si>
  <si>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</si>
  <si>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</si>
  <si>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</si>
  <si>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</si>
  <si>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</si>
  <si>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</si>
  <si>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</si>
  <si>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</si>
  <si>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</si>
  <si>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</si>
  <si>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</si>
  <si>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</si>
  <si>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</si>
  <si>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</si>
  <si>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</si>
  <si>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</si>
  <si>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</si>
  <si>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</si>
  <si>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</si>
  <si>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</si>
  <si>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</si>
  <si>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</si>
  <si>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</si>
  <si>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</si>
  <si>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</si>
  <si>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</si>
  <si>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</si>
  <si>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</si>
  <si>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</si>
  <si>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</si>
  <si>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</si>
  <si>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</si>
  <si>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</si>
  <si>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</si>
  <si>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</si>
  <si>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</si>
  <si>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</si>
  <si>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</si>
  <si>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</si>
  <si>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</si>
  <si>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</si>
  <si>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</si>
  <si>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</si>
  <si>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</si>
  <si>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</si>
  <si>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</si>
  <si>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</si>
  <si>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</si>
  <si>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</si>
  <si>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</si>
  <si>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</si>
  <si>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</si>
  <si>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</si>
  <si>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</si>
  <si>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</si>
  <si>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</si>
  <si>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</si>
  <si>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</si>
  <si>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</si>
  <si>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</si>
  <si>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</si>
  <si>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</si>
  <si>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</si>
  <si>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</si>
  <si>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</si>
  <si>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</si>
  <si>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</si>
  <si>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</si>
  <si>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</si>
  <si>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</si>
  <si>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</si>
  <si>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</si>
  <si>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</si>
  <si>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</si>
  <si>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</si>
  <si>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</si>
  <si>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</si>
  <si>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</si>
  <si>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</si>
  <si>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</si>
  <si>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</si>
  <si>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</si>
  <si>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</si>
  <si>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</si>
  <si>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</si>
  <si>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</si>
  <si>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</si>
  <si>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</si>
  <si>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</si>
  <si>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</si>
  <si>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</si>
  <si>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</si>
  <si>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</si>
  <si>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</si>
  <si>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</si>
  <si>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</si>
  <si>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</si>
  <si>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</si>
  <si>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</si>
  <si>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</si>
  <si>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</si>
  <si>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</si>
  <si>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</si>
  <si>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</si>
  <si>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</si>
  <si>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</si>
  <si>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</si>
  <si>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</si>
  <si>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</si>
  <si>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</si>
  <si>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</si>
  <si>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</si>
  <si>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</si>
  <si>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</si>
  <si>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</si>
  <si>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</si>
  <si>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</si>
  <si>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</si>
  <si>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</si>
  <si>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</si>
  <si>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</si>
  <si>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</si>
  <si>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</si>
  <si>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</si>
  <si>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</si>
  <si>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</si>
  <si>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</si>
  <si>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</si>
  <si>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</si>
  <si>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</si>
  <si>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</si>
  <si>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</si>
  <si>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</si>
  <si>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</si>
  <si>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</si>
  <si>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</si>
  <si>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</si>
  <si>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</si>
  <si>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</si>
  <si>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</si>
  <si>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</si>
  <si>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</si>
  <si>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</si>
  <si>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</si>
  <si>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</si>
  <si>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</si>
  <si>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</si>
  <si>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</si>
  <si>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</si>
  <si>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</si>
  <si>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</si>
  <si>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</si>
  <si>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</si>
  <si>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</si>
  <si>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</si>
  <si>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</si>
  <si>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</si>
  <si>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</si>
  <si>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</si>
  <si>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</si>
  <si>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</si>
  <si>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</si>
  <si>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</si>
  <si>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</si>
  <si>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</si>
  <si>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</si>
  <si>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</si>
  <si>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</si>
  <si>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</si>
  <si>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</si>
  <si>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</si>
  <si>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</si>
  <si>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</si>
  <si>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</si>
  <si>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</si>
  <si>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</si>
  <si>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</si>
  <si>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</si>
  <si>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</si>
  <si>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</si>
  <si>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</si>
  <si>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</si>
  <si>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</si>
  <si>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</si>
  <si>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</si>
  <si>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</si>
  <si>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</si>
  <si>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</si>
  <si>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</si>
  <si>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</si>
  <si>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</si>
  <si>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</si>
  <si>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</si>
  <si>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</si>
  <si>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</si>
  <si>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</si>
  <si>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</si>
  <si>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</si>
  <si>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</si>
  <si>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</si>
  <si>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</si>
  <si>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</si>
  <si>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</si>
  <si>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</si>
  <si>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</si>
  <si>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</si>
  <si>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</si>
  <si>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</si>
  <si>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</si>
  <si>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</si>
  <si>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</si>
  <si>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</si>
  <si>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</si>
  <si>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</si>
  <si>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</si>
  <si>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</si>
  <si>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</si>
  <si>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</si>
  <si>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</si>
  <si>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</si>
  <si>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</si>
  <si>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</si>
  <si>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</si>
  <si>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</si>
  <si>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</si>
  <si>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</si>
  <si>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</si>
  <si>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</si>
  <si>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</si>
  <si>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</si>
  <si>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</si>
  <si>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</si>
  <si>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</si>
  <si>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</si>
  <si>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</si>
  <si>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</si>
  <si>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</si>
  <si>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</si>
  <si>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</si>
  <si>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</si>
  <si>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</si>
  <si>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</si>
  <si>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</si>
  <si>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</si>
  <si>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</si>
  <si>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</si>
  <si>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</si>
  <si>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</si>
  <si>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</si>
  <si>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</si>
  <si>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</si>
  <si>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</si>
  <si>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</si>
  <si>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</si>
  <si>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</si>
  <si>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</si>
  <si>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</si>
  <si>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</si>
  <si>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</si>
  <si>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</si>
  <si>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</si>
  <si>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</si>
  <si>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</si>
  <si>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</si>
  <si>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</si>
  <si>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</si>
  <si>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</si>
  <si>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</si>
  <si>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</si>
  <si>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</si>
  <si>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</si>
  <si>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</si>
  <si>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</si>
  <si>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</si>
  <si>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</si>
  <si>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</si>
  <si>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</si>
  <si>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</si>
  <si>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</si>
  <si>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</si>
  <si>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</si>
  <si>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</si>
  <si>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</si>
  <si>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</si>
  <si>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</si>
  <si>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</si>
  <si>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</si>
  <si>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</si>
  <si>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</si>
  <si>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</si>
  <si>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</si>
  <si>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</si>
  <si>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</si>
  <si>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</si>
  <si>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</si>
  <si>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</si>
  <si>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</si>
  <si>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</si>
  <si>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</si>
  <si>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</si>
  <si>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</si>
  <si>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</si>
  <si>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</si>
  <si>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</si>
  <si>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</si>
  <si>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</si>
  <si>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</si>
  <si>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</si>
  <si>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</si>
  <si>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</si>
  <si>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</si>
  <si>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</si>
  <si>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</si>
  <si>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</si>
  <si>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</si>
  <si>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</si>
  <si>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</si>
  <si>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</si>
  <si>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</si>
  <si>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</si>
  <si>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</si>
  <si>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</si>
  <si>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</si>
  <si>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</si>
  <si>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</si>
  <si>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</si>
  <si>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</si>
  <si>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</si>
  <si>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</si>
  <si>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</si>
  <si>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</si>
  <si>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</si>
  <si>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</si>
  <si>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</si>
  <si>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</si>
  <si>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</si>
  <si>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</si>
  <si>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</si>
  <si>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</si>
  <si>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</si>
  <si>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</si>
  <si>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</si>
  <si>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</si>
  <si>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</si>
  <si>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</si>
  <si>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</si>
  <si>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</si>
  <si>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</si>
  <si>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</si>
  <si>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</si>
  <si>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</si>
  <si>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</si>
  <si>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</si>
  <si>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</si>
  <si>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</si>
  <si>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</si>
  <si>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</si>
  <si>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</si>
  <si>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</si>
  <si>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</si>
  <si>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</si>
  <si>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</si>
  <si>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</si>
  <si>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</si>
  <si>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</si>
  <si>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</si>
  <si>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</si>
  <si>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</si>
  <si>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</si>
  <si>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</si>
  <si>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</si>
  <si>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</si>
  <si>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</si>
  <si>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</si>
  <si>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</si>
  <si>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</si>
  <si>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</si>
  <si>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</si>
  <si>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</si>
  <si>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</si>
  <si>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</si>
  <si>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</si>
  <si>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</si>
  <si>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</si>
  <si>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</si>
  <si>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</si>
  <si>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</si>
  <si>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</si>
  <si>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</si>
  <si>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</si>
  <si>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</si>
  <si>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</si>
  <si>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</si>
  <si>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</si>
  <si>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</si>
  <si>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</si>
  <si>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</si>
  <si>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</si>
  <si>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</si>
  <si>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</si>
  <si>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</si>
  <si>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</si>
  <si>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</si>
  <si>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</si>
  <si>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</si>
  <si>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</si>
  <si>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</si>
  <si>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</si>
  <si>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</si>
  <si>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</si>
  <si>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</si>
  <si>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</si>
  <si>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</si>
  <si>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</si>
  <si>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</si>
  <si>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</si>
  <si>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</si>
  <si>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</si>
  <si>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</si>
  <si>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</si>
  <si>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</si>
  <si>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</si>
  <si>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</si>
  <si>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</si>
  <si>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</si>
  <si>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</si>
  <si>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</si>
  <si>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</si>
  <si>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</si>
  <si>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</si>
  <si>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</si>
  <si>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</si>
  <si>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</si>
  <si>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</si>
  <si>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</si>
  <si>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</si>
  <si>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</si>
  <si>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</si>
  <si>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</si>
  <si>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</si>
  <si>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</si>
  <si>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</si>
  <si>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</si>
  <si>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</si>
  <si>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</si>
  <si>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</si>
  <si>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</si>
  <si>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</si>
  <si>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</si>
  <si>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</si>
  <si>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</si>
  <si>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</si>
  <si>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</si>
  <si>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</si>
  <si>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</si>
  <si>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</si>
  <si>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</si>
  <si>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</si>
  <si>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</si>
  <si>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</si>
  <si>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</si>
  <si>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</si>
  <si>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</si>
  <si>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</si>
  <si>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</si>
  <si>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</si>
  <si>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</si>
  <si>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</si>
  <si>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</si>
  <si>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</si>
  <si>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</si>
  <si>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</si>
  <si>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</si>
  <si>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</si>
  <si>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</si>
  <si>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</si>
  <si>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</si>
  <si>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</si>
  <si>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</si>
  <si>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</si>
  <si>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</si>
  <si>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</si>
  <si>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</si>
  <si>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</si>
  <si>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</si>
  <si>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</si>
  <si>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</si>
  <si>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</si>
  <si>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</si>
  <si>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</si>
  <si>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</si>
  <si>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</si>
  <si>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</si>
  <si>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</si>
  <si>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</si>
  <si>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</si>
  <si>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</si>
  <si>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</si>
  <si>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</si>
  <si>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</si>
  <si>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</si>
  <si>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</si>
  <si>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</si>
  <si>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</si>
  <si>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</si>
  <si>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</si>
  <si>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</si>
  <si>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</si>
  <si>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</si>
  <si>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</si>
  <si>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</si>
  <si>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</si>
  <si>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</si>
  <si>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</si>
  <si>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</si>
  <si>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</si>
  <si>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</si>
  <si>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</si>
  <si>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</si>
  <si>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</si>
  <si>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</si>
  <si>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</si>
  <si>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</si>
  <si>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</si>
  <si>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</si>
  <si>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</si>
  <si>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</si>
  <si>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</si>
  <si>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</si>
  <si>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</si>
  <si>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</si>
  <si>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</si>
  <si>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</si>
  <si>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</si>
  <si>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</si>
  <si>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</si>
  <si>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</si>
  <si>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</si>
  <si>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</si>
  <si>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</si>
  <si>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</si>
  <si>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</si>
  <si>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</si>
  <si>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</si>
  <si>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</si>
  <si>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</si>
  <si>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</si>
  <si>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</si>
  <si>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</si>
  <si>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</si>
  <si>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</si>
  <si>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</si>
  <si>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</si>
  <si>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</si>
  <si>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</si>
  <si>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</si>
  <si>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</si>
  <si>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</si>
  <si>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</si>
  <si>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</si>
  <si>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</si>
  <si>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</si>
  <si>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</si>
  <si>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</si>
  <si>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</si>
  <si>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</si>
  <si>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</si>
  <si>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</si>
  <si>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</si>
  <si>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</si>
  <si>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</si>
  <si>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</si>
  <si>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</si>
  <si>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</si>
  <si>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</si>
  <si>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</si>
  <si>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</si>
  <si>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</si>
  <si>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</si>
  <si>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</si>
  <si>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</si>
  <si>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</si>
  <si>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</si>
  <si>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</si>
  <si>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</si>
  <si>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</si>
  <si>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</si>
  <si>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</si>
  <si>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</si>
  <si>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</si>
  <si>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</si>
  <si>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</si>
  <si>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</si>
  <si>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</si>
  <si>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</si>
  <si>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</si>
  <si>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</si>
  <si>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</si>
  <si>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</si>
  <si>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</si>
  <si>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</si>
  <si>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</si>
  <si>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</si>
  <si>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</si>
  <si>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</si>
  <si>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</si>
  <si>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</si>
  <si>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</si>
  <si>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</si>
  <si>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</si>
  <si>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</si>
  <si>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</si>
  <si>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</si>
  <si>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</si>
  <si>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</si>
  <si>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</si>
  <si>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</si>
  <si>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</si>
  <si>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</si>
  <si>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</si>
  <si>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</si>
  <si>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</si>
  <si>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</si>
  <si>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</si>
  <si>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</si>
  <si>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</si>
  <si>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</si>
  <si>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</si>
  <si>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</si>
  <si>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</si>
  <si>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</si>
  <si>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</si>
  <si>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</si>
  <si>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</si>
  <si>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</si>
  <si>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</si>
  <si>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</si>
  <si>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</si>
  <si>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</si>
  <si>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</si>
  <si>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</si>
  <si>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</si>
  <si>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</si>
  <si>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</si>
  <si>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</si>
  <si>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</si>
  <si>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</si>
  <si>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</si>
  <si>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</si>
  <si>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</si>
  <si>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</si>
  <si>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</si>
  <si>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</si>
  <si>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</si>
  <si>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</si>
  <si>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</si>
  <si>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</si>
  <si>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</si>
  <si>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</si>
  <si>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</si>
  <si>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</si>
  <si>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</si>
  <si>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</si>
  <si>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</si>
  <si>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</si>
  <si>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</si>
  <si>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</si>
  <si>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</si>
  <si>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</si>
  <si>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</si>
  <si>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</si>
  <si>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</si>
  <si>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</si>
  <si>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</si>
  <si>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</si>
  <si>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</si>
  <si>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</si>
  <si>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</si>
  <si>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</si>
  <si>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</si>
  <si>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</si>
  <si>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</si>
  <si>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</si>
  <si>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</si>
  <si>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</si>
  <si>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</si>
  <si>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</si>
  <si>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</si>
  <si>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</si>
  <si>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</si>
  <si>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</si>
  <si>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</si>
  <si>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</si>
  <si>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</si>
  <si>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</si>
  <si>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</si>
  <si>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</si>
  <si>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</si>
  <si>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</si>
  <si>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</si>
  <si>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</si>
  <si>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</si>
  <si>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</si>
  <si>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</si>
  <si>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</si>
  <si>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</si>
  <si>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</si>
  <si>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</si>
  <si>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</si>
  <si>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</si>
  <si>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</si>
  <si>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</si>
  <si>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</si>
  <si>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</si>
  <si>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</si>
  <si>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</si>
  <si>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</si>
  <si>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</si>
  <si>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</si>
  <si>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</si>
  <si>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</si>
  <si>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</si>
  <si>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</si>
  <si>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</si>
  <si>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</si>
  <si>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</si>
  <si>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</si>
  <si>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</si>
  <si>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</si>
  <si>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</si>
  <si>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</si>
  <si>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</si>
  <si>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</si>
  <si>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</si>
  <si>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</si>
  <si>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</si>
  <si>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</si>
  <si>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</si>
  <si>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</si>
  <si>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</si>
  <si>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</si>
  <si>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</si>
  <si>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</si>
  <si>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</si>
  <si>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</si>
  <si>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</si>
  <si>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</si>
  <si>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</si>
  <si>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</si>
  <si>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</si>
  <si>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</si>
  <si>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</si>
  <si>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</si>
  <si>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</si>
  <si>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</si>
  <si>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</si>
  <si>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</si>
  <si>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</si>
  <si>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</si>
  <si>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</si>
  <si>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</si>
  <si>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</si>
  <si>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</si>
  <si>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</si>
  <si>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</si>
  <si>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</si>
  <si>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</si>
  <si>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</si>
  <si>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</si>
  <si>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</si>
  <si>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</si>
  <si>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</si>
  <si>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</si>
  <si>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</si>
  <si>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</si>
  <si>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</si>
  <si>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</si>
  <si>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</si>
  <si>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</si>
  <si>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</si>
  <si>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</si>
  <si>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</si>
  <si>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</si>
  <si>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</si>
  <si>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</si>
  <si>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</si>
  <si>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</si>
  <si>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</si>
  <si>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</si>
  <si>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</si>
  <si>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</si>
  <si>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</si>
  <si>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</si>
  <si>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</si>
  <si>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</si>
  <si>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</si>
  <si>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</si>
  <si>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</si>
  <si>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</si>
  <si>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</si>
  <si>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</si>
  <si>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</si>
  <si>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</si>
  <si>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</si>
  <si>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</si>
  <si>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</si>
  <si>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</si>
  <si>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</si>
  <si>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</si>
  <si>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</si>
  <si>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</si>
  <si>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</si>
  <si>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</si>
  <si>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</si>
  <si>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</si>
  <si>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</si>
  <si>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</si>
  <si>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</si>
  <si>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</si>
  <si>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</si>
  <si>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</si>
  <si>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</si>
  <si>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</si>
  <si>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</si>
  <si>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</si>
  <si>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</si>
  <si>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</si>
  <si>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</si>
  <si>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</si>
  <si>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</si>
  <si>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</si>
  <si>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</si>
  <si>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</si>
  <si>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</si>
  <si>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</si>
  <si>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</si>
  <si>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</si>
  <si>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</si>
  <si>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</si>
  <si>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</si>
  <si>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</si>
  <si>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</si>
  <si>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</si>
  <si>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</si>
  <si>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</si>
  <si>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</si>
  <si>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</si>
  <si>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</si>
  <si>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</si>
  <si>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</si>
  <si>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</si>
  <si>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</si>
  <si>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</si>
  <si>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</si>
  <si>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</si>
  <si>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</si>
  <si>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</si>
  <si>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</si>
  <si>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</si>
  <si>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</si>
  <si>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</si>
  <si>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</si>
  <si>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</si>
  <si>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</si>
  <si>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</si>
  <si>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</si>
  <si>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</si>
  <si>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</si>
  <si>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</si>
  <si>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</si>
  <si>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</si>
  <si>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</si>
  <si>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</si>
  <si>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</si>
  <si>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</si>
  <si>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</si>
  <si>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</si>
  <si>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</si>
  <si>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</si>
  <si>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</si>
  <si>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</si>
  <si>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</si>
  <si>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</si>
  <si>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</si>
  <si>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</si>
  <si>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</si>
  <si>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</si>
  <si>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</si>
  <si>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</si>
  <si>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</si>
  <si>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</si>
  <si>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</si>
  <si>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</si>
  <si>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</si>
  <si>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</si>
  <si>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</si>
  <si>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</si>
  <si>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</si>
  <si>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</si>
  <si>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</si>
  <si>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</si>
  <si>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</si>
  <si>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</si>
  <si>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</si>
  <si>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</si>
  <si>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</si>
  <si>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</si>
  <si>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</si>
  <si>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</si>
  <si>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</si>
  <si>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</si>
  <si>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</si>
  <si>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</si>
  <si>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</si>
  <si>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</si>
  <si>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</si>
  <si>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</si>
  <si>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</si>
  <si>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</si>
  <si>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</si>
  <si>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</si>
  <si>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</si>
  <si>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</si>
  <si>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</si>
  <si>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</si>
  <si>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</si>
  <si>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</si>
  <si>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</si>
  <si>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</si>
  <si>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</si>
  <si>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</si>
  <si>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</si>
  <si>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</si>
  <si>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</si>
  <si>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</si>
  <si>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</si>
  <si>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</si>
  <si>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</si>
  <si>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</si>
  <si>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</si>
  <si>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</si>
  <si>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</si>
  <si>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</si>
  <si>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</si>
  <si>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</si>
  <si>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</si>
  <si>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</si>
  <si>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</si>
  <si>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</si>
  <si>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</si>
  <si>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</si>
  <si>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</si>
  <si>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</si>
  <si>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</si>
  <si>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</si>
  <si>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</si>
  <si>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</si>
  <si>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</si>
  <si>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</si>
  <si>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</si>
  <si>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</si>
  <si>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</si>
  <si>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</si>
  <si>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</si>
  <si>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</si>
  <si>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</si>
  <si>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</si>
  <si>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</si>
  <si>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</si>
  <si>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</si>
  <si>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</si>
  <si>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</si>
  <si>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</si>
  <si>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</si>
  <si>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</si>
  <si>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</si>
  <si>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</si>
  <si>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</si>
  <si>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</si>
  <si>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</si>
  <si>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</si>
  <si>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</si>
  <si>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</si>
  <si>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</si>
  <si>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</si>
  <si>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</si>
  <si>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</si>
  <si>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</si>
  <si>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</si>
  <si>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</si>
  <si>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</si>
  <si>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</si>
  <si>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</si>
  <si>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</si>
  <si>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</si>
  <si>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</si>
  <si>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</si>
  <si>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</si>
  <si>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</si>
  <si>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</si>
  <si>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</si>
  <si>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</si>
  <si>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</si>
  <si>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</si>
  <si>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</si>
  <si>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</si>
  <si>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</si>
  <si>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</si>
  <si>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</si>
  <si>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</si>
  <si>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</si>
  <si>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</si>
  <si>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</si>
  <si>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</si>
  <si>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</si>
  <si>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</si>
  <si>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</si>
  <si>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</si>
  <si>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</si>
  <si>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</si>
  <si>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</si>
  <si>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</si>
  <si>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</si>
  <si>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</si>
  <si>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</si>
  <si>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</si>
  <si>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</si>
  <si>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</si>
  <si>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</si>
  <si>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</si>
  <si>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</si>
  <si>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</si>
  <si>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</si>
  <si>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</si>
  <si>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</si>
  <si>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</si>
  <si>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</si>
  <si>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</si>
  <si>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</si>
  <si>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</si>
  <si>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</si>
  <si>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</si>
  <si>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</si>
  <si>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</si>
  <si>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</si>
  <si>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</si>
  <si>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</si>
  <si>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</si>
  <si>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</si>
  <si>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</si>
  <si>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</si>
  <si>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</si>
  <si>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</si>
  <si>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</si>
  <si>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</si>
  <si>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</si>
  <si>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</si>
  <si>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</si>
  <si>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</si>
  <si>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</si>
  <si>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</si>
  <si>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</si>
  <si>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</si>
  <si>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</si>
  <si>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</si>
  <si>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</si>
  <si>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</si>
  <si>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</si>
  <si>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</si>
  <si>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</si>
  <si>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</si>
  <si>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</si>
  <si>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</si>
  <si>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</si>
  <si>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</si>
  <si>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</si>
  <si>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</si>
  <si>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</si>
  <si>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</si>
  <si>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</si>
  <si>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</si>
  <si>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</si>
  <si>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</si>
  <si>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</si>
  <si>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</si>
  <si>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</si>
  <si>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</si>
  <si>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</si>
  <si>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</si>
  <si>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</si>
  <si>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</si>
  <si>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</si>
  <si>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</si>
  <si>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</si>
  <si>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</si>
  <si>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</si>
  <si>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</si>
  <si>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</si>
  <si>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</si>
  <si>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</si>
  <si>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</si>
  <si>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</si>
  <si>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</si>
  <si>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</si>
  <si>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</si>
  <si>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</si>
  <si>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</si>
  <si>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</si>
  <si>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</si>
  <si>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</si>
  <si>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</si>
  <si>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</si>
  <si>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</si>
  <si>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</si>
  <si>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</si>
  <si>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</si>
  <si>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</si>
  <si>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</si>
  <si>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</si>
  <si>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</si>
  <si>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</si>
  <si>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</si>
  <si>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</si>
  <si>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</si>
  <si>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</si>
  <si>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</si>
  <si>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</si>
  <si>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</si>
  <si>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</si>
  <si>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</si>
  <si>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</si>
  <si>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</si>
  <si>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</si>
  <si>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</si>
  <si>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</si>
  <si>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</si>
  <si>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</si>
  <si>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</si>
  <si>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</si>
  <si>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</si>
  <si>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</si>
  <si>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</si>
  <si>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</si>
  <si>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</si>
  <si>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</si>
  <si>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</si>
  <si>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</si>
  <si>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</si>
  <si>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</si>
  <si>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</si>
  <si>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</si>
  <si>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</si>
  <si>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</si>
  <si>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</si>
  <si>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</si>
  <si>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</si>
  <si>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</si>
  <si>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</si>
  <si>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</si>
  <si>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</si>
  <si>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</si>
  <si>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</si>
  <si>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</si>
  <si>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</si>
  <si>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</si>
  <si>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</si>
  <si>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</si>
  <si>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</si>
  <si>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</si>
  <si>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</si>
  <si>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</si>
  <si>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</si>
  <si>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</si>
  <si>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</si>
  <si>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</si>
  <si>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</si>
  <si>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</si>
  <si>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</si>
  <si>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</si>
  <si>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</si>
  <si>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</si>
  <si>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</si>
  <si>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</si>
  <si>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</si>
  <si>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</si>
  <si>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</si>
  <si>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</si>
  <si>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</si>
  <si>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</si>
  <si>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</si>
  <si>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</si>
  <si>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</si>
  <si>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</si>
  <si>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</si>
  <si>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</si>
  <si>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</si>
  <si>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</si>
  <si>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</si>
  <si>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</si>
  <si>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</si>
  <si>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</si>
  <si>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</si>
  <si>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</si>
  <si>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</si>
  <si>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</si>
  <si>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</si>
  <si>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</si>
  <si>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</si>
  <si>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</si>
  <si>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</si>
  <si>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</si>
  <si>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</si>
  <si>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</si>
  <si>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</si>
  <si>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</si>
  <si>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</si>
  <si>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</si>
  <si>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</si>
  <si>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</si>
  <si>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</si>
  <si>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</si>
  <si>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</si>
  <si>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</si>
  <si>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</si>
  <si>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</si>
  <si>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</si>
  <si>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</si>
  <si>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</si>
  <si>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</si>
  <si>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</si>
  <si>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</si>
  <si>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</si>
  <si>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</si>
  <si>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</si>
  <si>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</si>
  <si>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</si>
  <si>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</si>
  <si>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</si>
  <si>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</si>
  <si>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</si>
  <si>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</si>
  <si>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</si>
  <si>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</si>
  <si>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</si>
  <si>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</si>
  <si>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</si>
  <si>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</si>
  <si>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</si>
  <si>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</si>
  <si>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</si>
  <si>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</si>
  <si>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</si>
  <si>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</si>
  <si>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</si>
  <si>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</si>
  <si>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</si>
  <si>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</si>
  <si>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</si>
  <si>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</si>
  <si>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</si>
  <si>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</si>
  <si>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</si>
  <si>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</si>
  <si>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</si>
  <si>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</si>
  <si>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</si>
  <si>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</si>
  <si>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</si>
  <si>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</si>
  <si>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</si>
  <si>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</si>
  <si>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</si>
  <si>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</si>
  <si>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</si>
  <si>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</si>
  <si>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</si>
  <si>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</si>
  <si>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</si>
  <si>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</si>
  <si>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</si>
  <si>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</si>
  <si>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</si>
  <si>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</si>
  <si>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</si>
  <si>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</si>
  <si>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</si>
  <si>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</si>
  <si>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</si>
  <si>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</si>
  <si>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</si>
  <si>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</si>
  <si>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</si>
  <si>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</si>
  <si>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</si>
  <si>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</si>
  <si>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</si>
  <si>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</si>
  <si>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</si>
  <si>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</si>
  <si>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</si>
  <si>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</si>
  <si>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</si>
  <si>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</si>
  <si>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</si>
  <si>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</si>
  <si>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</si>
  <si>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</si>
  <si>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</si>
  <si>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</si>
  <si>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</si>
  <si>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</si>
  <si>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</si>
  <si>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</si>
  <si>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</si>
  <si>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</si>
  <si>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</si>
  <si>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</si>
  <si>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</si>
  <si>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</si>
  <si>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</si>
  <si>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</si>
  <si>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</si>
  <si>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</si>
  <si>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</si>
  <si>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</si>
  <si>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</si>
  <si>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</si>
  <si>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</si>
  <si>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</si>
  <si>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</si>
  <si>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</si>
  <si>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</si>
  <si>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</si>
  <si>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</si>
  <si>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</si>
  <si>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</si>
  <si>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</si>
  <si>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</si>
  <si>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</si>
  <si>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</si>
  <si>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</si>
  <si>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</si>
  <si>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</si>
  <si>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</si>
  <si>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</si>
  <si>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</si>
  <si>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</si>
  <si>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</si>
  <si>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</si>
  <si>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</si>
  <si>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</si>
  <si>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</si>
  <si>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</si>
  <si>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</si>
  <si>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</si>
  <si>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</si>
  <si>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</si>
  <si>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</si>
  <si>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</si>
  <si>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</si>
  <si>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</si>
  <si>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</si>
  <si>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</si>
  <si>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</si>
  <si>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</si>
  <si>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</si>
  <si>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</si>
  <si>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</si>
  <si>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</si>
  <si>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</si>
  <si>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</si>
  <si>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</si>
  <si>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</si>
  <si>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</si>
  <si>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</si>
  <si>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</si>
  <si>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</si>
  <si>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</si>
  <si>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</si>
  <si>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</si>
  <si>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</si>
  <si>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</si>
  <si>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</si>
  <si>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</si>
  <si>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</si>
  <si>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</si>
  <si>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</si>
  <si>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</si>
  <si>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</si>
  <si>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</si>
  <si>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</si>
  <si>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</si>
  <si>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</si>
  <si>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</si>
  <si>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</si>
  <si>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</si>
  <si>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</si>
  <si>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</si>
  <si>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</si>
  <si>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</si>
  <si>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</si>
  <si>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</si>
  <si>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</si>
  <si>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</si>
  <si>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</si>
  <si>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</si>
  <si>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</si>
  <si>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</si>
  <si>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</si>
  <si>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</si>
  <si>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</si>
  <si>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</si>
  <si>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</si>
  <si>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</si>
  <si>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</si>
  <si>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</si>
  <si>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</si>
  <si>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</si>
  <si>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</si>
  <si>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</si>
  <si>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</si>
  <si>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</si>
  <si>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</si>
  <si>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</si>
  <si>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</si>
  <si>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</si>
  <si>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</si>
  <si>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</si>
  <si>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</si>
  <si>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</si>
  <si>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</si>
  <si>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</si>
  <si>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</si>
  <si>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</si>
  <si>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</si>
  <si>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</si>
  <si>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</si>
  <si>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</si>
  <si>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</si>
  <si>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</si>
  <si>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</si>
  <si>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</si>
  <si>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</si>
  <si>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</si>
  <si>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</si>
  <si>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</si>
  <si>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</si>
  <si>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</si>
  <si>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</si>
  <si>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</si>
  <si>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</si>
  <si>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</si>
  <si>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</si>
  <si>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</si>
  <si>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</si>
  <si>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</si>
  <si>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</si>
  <si>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</si>
  <si>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</si>
  <si>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</si>
  <si>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</si>
  <si>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</si>
  <si>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</si>
  <si>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</si>
  <si>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</si>
  <si>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</si>
  <si>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</si>
  <si>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</si>
  <si>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</si>
  <si>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</si>
  <si>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</si>
  <si>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</si>
  <si>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</si>
  <si>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</si>
  <si>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</si>
  <si>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</si>
  <si>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</si>
  <si>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</si>
  <si>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</si>
  <si>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</si>
  <si>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</si>
  <si>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</si>
  <si>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</si>
  <si>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</si>
  <si>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</si>
  <si>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</si>
  <si>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</si>
  <si>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</si>
  <si>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</si>
  <si>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</si>
  <si>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</si>
  <si>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</si>
  <si>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</si>
  <si>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</si>
  <si>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</si>
  <si>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</si>
  <si>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</si>
  <si>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</si>
  <si>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</si>
  <si>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</si>
  <si>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</si>
  <si>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</si>
  <si>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</si>
  <si>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</si>
  <si>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</si>
  <si>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</si>
  <si>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</si>
  <si>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</si>
  <si>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</si>
  <si>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</si>
  <si>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</si>
  <si>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</si>
  <si>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</si>
  <si>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</si>
  <si>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</si>
  <si>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</si>
  <si>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</si>
  <si>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</si>
  <si>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</si>
  <si>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</si>
  <si>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</si>
  <si>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</si>
  <si>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</si>
  <si>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</si>
  <si>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</si>
  <si>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</si>
  <si>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</si>
  <si>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</si>
  <si>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</si>
  <si>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</si>
  <si>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</si>
  <si>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</si>
  <si>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</si>
  <si>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</si>
  <si>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</si>
  <si>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</si>
  <si>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</si>
  <si>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</si>
  <si>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</si>
  <si>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</si>
  <si>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</si>
  <si>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</si>
  <si>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</si>
  <si>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</si>
  <si>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</si>
  <si>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</si>
  <si>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</si>
  <si>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</si>
  <si>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</si>
  <si>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</si>
  <si>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</si>
  <si>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</si>
  <si>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</si>
  <si>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</si>
  <si>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</si>
  <si>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</si>
  <si>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</si>
  <si>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</si>
  <si>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</si>
  <si>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</si>
  <si>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</si>
  <si>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</si>
  <si>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</si>
  <si>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</si>
  <si>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</si>
  <si>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</si>
  <si>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</si>
  <si>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</si>
  <si>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</si>
  <si>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</si>
  <si>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</si>
  <si>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</si>
  <si>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</si>
  <si>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</si>
  <si>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</si>
  <si>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</si>
  <si>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</si>
  <si>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</si>
  <si>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</si>
  <si>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</si>
  <si>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</si>
  <si>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</si>
  <si>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</si>
  <si>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</si>
  <si>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</si>
  <si>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</si>
  <si>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</si>
  <si>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</si>
  <si>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</si>
  <si>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</si>
  <si>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</si>
  <si>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</si>
  <si>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</si>
  <si>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</si>
  <si>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</si>
  <si>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</si>
  <si>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</si>
  <si>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</si>
  <si>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</si>
  <si>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</si>
  <si>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</si>
  <si>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</si>
  <si>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</si>
  <si>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</si>
  <si>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</si>
  <si>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</si>
  <si>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</si>
  <si>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</si>
  <si>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</si>
  <si>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</si>
  <si>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</si>
  <si>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</si>
  <si>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</si>
  <si>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</si>
  <si>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</si>
  <si>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</si>
  <si>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</si>
  <si>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</si>
  <si>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</si>
  <si>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</si>
  <si>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</si>
  <si>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</si>
  <si>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</si>
  <si>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</si>
  <si>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</si>
  <si>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</si>
  <si>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</si>
  <si>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</si>
  <si>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</si>
  <si>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</si>
  <si>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</si>
  <si>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</si>
  <si>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</si>
  <si>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</si>
  <si>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</si>
  <si>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</si>
  <si>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</si>
  <si>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</si>
  <si>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</si>
  <si>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</si>
  <si>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</si>
  <si>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</si>
  <si>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</si>
  <si>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</si>
  <si>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</si>
  <si>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</si>
  <si>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</si>
  <si>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</si>
  <si>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</si>
  <si>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</si>
  <si>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</si>
  <si>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</si>
  <si>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</si>
  <si>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</si>
  <si>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</si>
  <si>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</si>
  <si>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</si>
  <si>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</si>
  <si>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</si>
  <si>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</si>
  <si>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</si>
  <si>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</si>
  <si>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</si>
  <si>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</si>
  <si>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</si>
  <si>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</si>
  <si>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</si>
  <si>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</si>
  <si>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</si>
  <si>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</si>
  <si>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</si>
  <si>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</si>
  <si>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</si>
  <si>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</si>
  <si>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</si>
  <si>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</si>
  <si>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</si>
  <si>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</si>
  <si>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</si>
  <si>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</si>
  <si>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</si>
  <si>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</si>
  <si>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</si>
  <si>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</si>
  <si>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</si>
  <si>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</si>
  <si>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</si>
  <si>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</si>
  <si>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</si>
  <si>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</si>
  <si>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</si>
  <si>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</si>
  <si>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</si>
  <si>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</si>
  <si>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</si>
  <si>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</si>
  <si>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</si>
  <si>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</si>
  <si>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</si>
  <si>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</si>
  <si>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</si>
  <si>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</si>
  <si>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</si>
  <si>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</si>
  <si>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</si>
  <si>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</si>
  <si>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</si>
  <si>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</si>
  <si>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</si>
  <si>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</si>
  <si>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</si>
  <si>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</si>
  <si>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</si>
  <si>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</si>
  <si>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</si>
  <si>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</si>
  <si>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</si>
  <si>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</si>
  <si>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</si>
  <si>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</si>
  <si>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</si>
  <si>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</si>
  <si>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</si>
  <si>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</si>
  <si>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</si>
  <si>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</si>
  <si>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</si>
  <si>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</si>
  <si>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</si>
  <si>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</si>
  <si>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</si>
  <si>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</si>
  <si>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</si>
  <si>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</si>
  <si>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</si>
  <si>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</si>
  <si>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</si>
  <si>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</si>
  <si>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</si>
  <si>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</si>
  <si>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</si>
  <si>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</si>
  <si>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</si>
  <si>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</si>
  <si>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</si>
  <si>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</si>
  <si>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</si>
  <si>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</si>
  <si>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</si>
  <si>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</si>
  <si>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</si>
  <si>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</si>
  <si>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</si>
  <si>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</si>
  <si>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</si>
  <si>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</si>
  <si>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</si>
  <si>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</si>
  <si>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</si>
  <si>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</si>
  <si>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</si>
  <si>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</si>
  <si>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</si>
  <si>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</si>
  <si>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</si>
  <si>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</si>
  <si>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</si>
  <si>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</si>
  <si>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</si>
  <si>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</si>
  <si>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</si>
  <si>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</si>
  <si>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</si>
  <si>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</si>
  <si>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</si>
  <si>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</si>
  <si>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</si>
  <si>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</si>
  <si>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</si>
  <si>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</si>
  <si>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</si>
  <si>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</si>
  <si>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</si>
  <si>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</si>
  <si>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</si>
  <si>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</si>
  <si>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</si>
  <si>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</si>
  <si>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</si>
  <si>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</si>
  <si>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</si>
  <si>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</si>
  <si>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</si>
  <si>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</si>
  <si>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</si>
  <si>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</si>
  <si>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</si>
  <si>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</si>
  <si>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</si>
  <si>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</si>
  <si>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</si>
  <si>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</si>
  <si>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</si>
  <si>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</si>
  <si>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</si>
  <si>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</si>
  <si>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</si>
  <si>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</si>
  <si>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</si>
  <si>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</si>
  <si>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</si>
  <si>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</si>
  <si>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</si>
  <si>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</si>
  <si>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</si>
  <si>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</si>
  <si>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</si>
  <si>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</si>
  <si>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</si>
  <si>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</si>
  <si>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</si>
  <si>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</si>
  <si>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</si>
  <si>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</si>
  <si>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</si>
  <si>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</si>
  <si>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</si>
  <si>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</si>
  <si>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</si>
  <si>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</si>
  <si>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</si>
  <si>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</si>
  <si>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</si>
  <si>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</si>
  <si>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</si>
  <si>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</si>
  <si>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</si>
  <si>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</si>
  <si>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</si>
  <si>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</si>
  <si>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</si>
  <si>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</si>
  <si>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</si>
  <si>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</si>
  <si>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</si>
  <si>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</si>
  <si>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</si>
  <si>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</si>
  <si>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</si>
  <si>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</si>
  <si>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</si>
  <si>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</si>
  <si>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</si>
  <si>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</si>
  <si>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</si>
  <si>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</si>
  <si>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</si>
  <si>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</si>
  <si>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</si>
  <si>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</si>
  <si>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</si>
  <si>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</si>
  <si>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</si>
  <si>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</si>
  <si>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</si>
  <si>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</si>
  <si>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</si>
  <si>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</si>
  <si>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</si>
  <si>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</si>
  <si>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</si>
  <si>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</si>
  <si>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</si>
  <si>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</si>
  <si>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</si>
  <si>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</si>
  <si>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</si>
  <si>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</si>
  <si>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</si>
  <si>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</si>
  <si>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</si>
  <si>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</si>
  <si>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</si>
  <si>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</si>
  <si>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</si>
  <si>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</si>
  <si>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</si>
  <si>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</si>
  <si>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</si>
  <si>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</si>
  <si>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</si>
  <si>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</si>
  <si>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</si>
  <si>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</si>
  <si>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</si>
  <si>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</si>
  <si>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</si>
  <si>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</si>
  <si>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</si>
  <si>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</si>
  <si>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</si>
  <si>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</si>
  <si>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</si>
  <si>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</si>
  <si>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</si>
  <si>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</si>
  <si>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</si>
  <si>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</si>
  <si>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</si>
  <si>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</si>
  <si>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</si>
  <si>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</si>
  <si>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</si>
  <si>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</si>
  <si>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</si>
  <si>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</si>
  <si>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</si>
  <si>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</si>
  <si>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</si>
  <si>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</si>
  <si>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</si>
  <si>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</si>
  <si>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</si>
  <si>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</si>
  <si>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</si>
  <si>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</si>
  <si>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</si>
  <si>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</si>
  <si>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</si>
  <si>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</si>
  <si>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</si>
  <si>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</si>
  <si>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</si>
  <si>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</si>
  <si>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</si>
  <si>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</si>
  <si>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</si>
  <si>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</si>
  <si>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</si>
  <si>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</si>
  <si>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</si>
  <si>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</si>
  <si>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</si>
  <si>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</si>
  <si>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</si>
  <si>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</si>
  <si>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</si>
  <si>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</si>
  <si>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</si>
  <si>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</si>
  <si>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</si>
  <si>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</si>
  <si>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</si>
  <si>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</si>
  <si>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</si>
  <si>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</si>
  <si>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</si>
  <si>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</si>
  <si>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</si>
  <si>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</si>
  <si>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</si>
  <si>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</si>
  <si>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</si>
  <si>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</si>
  <si>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</si>
  <si>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</si>
  <si>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</si>
  <si>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</si>
  <si>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</si>
  <si>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</si>
  <si>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</si>
  <si>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</si>
  <si>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</si>
  <si>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</si>
  <si>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</si>
  <si>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</si>
  <si>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</si>
  <si>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</si>
  <si>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</si>
  <si>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</si>
  <si>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</si>
  <si>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</si>
  <si>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</si>
  <si>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</si>
  <si>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</si>
  <si>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</si>
  <si>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</si>
  <si>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</si>
  <si>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</si>
  <si>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</si>
  <si>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</si>
  <si>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</si>
  <si>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</si>
  <si>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</si>
  <si>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</si>
  <si>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</si>
  <si>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</si>
  <si>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</si>
  <si>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</si>
  <si>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</si>
  <si>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</si>
  <si>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</si>
  <si>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</si>
  <si>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</si>
  <si>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</si>
  <si>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</si>
  <si>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</si>
  <si>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</si>
  <si>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</si>
  <si>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</si>
  <si>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</si>
  <si>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</si>
  <si>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</si>
  <si>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</si>
  <si>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</si>
  <si>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</si>
  <si>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</si>
  <si>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</si>
  <si>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</si>
  <si>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</si>
  <si>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</si>
  <si>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</si>
  <si>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</si>
  <si>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</si>
  <si>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</si>
  <si>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</si>
  <si>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</si>
  <si>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</si>
  <si>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</si>
  <si>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</si>
  <si>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</si>
  <si>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</si>
  <si>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</si>
  <si>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</si>
  <si>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</si>
  <si>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</si>
  <si>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</si>
  <si>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</si>
  <si>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</si>
  <si>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</si>
  <si>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</si>
  <si>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</si>
  <si>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</si>
  <si>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</si>
  <si>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</si>
  <si>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</si>
  <si>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</si>
  <si>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</si>
  <si>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</si>
  <si>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</si>
  <si>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</si>
  <si>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</si>
  <si>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</si>
  <si>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</si>
  <si>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</si>
  <si>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</si>
  <si>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</si>
  <si>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</si>
  <si>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</si>
  <si>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</si>
  <si>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</si>
  <si>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</si>
  <si>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</si>
  <si>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</si>
  <si>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</si>
  <si>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</si>
  <si>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</si>
  <si>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</si>
  <si>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</si>
  <si>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</si>
  <si>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</si>
  <si>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</si>
  <si>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</si>
  <si>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</si>
  <si>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</si>
  <si>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</si>
  <si>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</si>
  <si>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</si>
  <si>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</si>
  <si>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</si>
  <si>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</si>
  <si>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</si>
  <si>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</si>
  <si>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</si>
  <si>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</si>
  <si>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</si>
  <si>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</si>
  <si>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</si>
  <si>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</si>
  <si>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</si>
  <si>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</si>
  <si>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</si>
  <si>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</si>
  <si>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</si>
  <si>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</si>
  <si>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</si>
  <si>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</si>
  <si>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</si>
  <si>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</si>
  <si>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</si>
  <si>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</si>
  <si>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</si>
  <si>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</si>
  <si>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</si>
  <si>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</si>
  <si>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</si>
  <si>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</si>
  <si>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</si>
  <si>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</si>
  <si>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</si>
  <si>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</si>
  <si>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</si>
  <si>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</si>
  <si>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</si>
  <si>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</si>
  <si>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</si>
  <si>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</si>
  <si>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</si>
  <si>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</si>
  <si>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</si>
  <si>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</si>
  <si>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</si>
  <si>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</si>
  <si>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</si>
  <si>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</si>
  <si>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</si>
  <si>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</si>
  <si>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</si>
  <si>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</si>
  <si>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</si>
  <si>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</si>
  <si>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</si>
  <si>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</si>
  <si>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</si>
  <si>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</si>
  <si>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</si>
  <si>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</si>
  <si>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</si>
  <si>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</si>
  <si>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</si>
  <si>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</si>
  <si>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</si>
  <si>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</si>
  <si>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</si>
  <si>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</si>
  <si>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</si>
  <si>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</si>
  <si>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</si>
  <si>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</si>
  <si>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</si>
  <si>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</si>
  <si>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</si>
  <si>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</si>
  <si>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</si>
  <si>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</si>
  <si>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</si>
  <si>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</si>
  <si>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</si>
  <si>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</si>
  <si>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</si>
  <si>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</si>
  <si>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</si>
  <si>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</si>
  <si>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</si>
  <si>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</si>
  <si>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</si>
  <si>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</si>
  <si>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</si>
  <si>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</si>
  <si>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</si>
  <si>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</si>
  <si>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</si>
  <si>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</si>
  <si>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</si>
  <si>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</si>
  <si>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</si>
  <si>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</si>
  <si>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</si>
  <si>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</si>
  <si>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</si>
  <si>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</si>
  <si>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</si>
  <si>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</si>
  <si>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</si>
  <si>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</si>
  <si>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</si>
  <si>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</si>
  <si>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</si>
  <si>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</si>
  <si>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</si>
  <si>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</si>
  <si>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</si>
  <si>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</si>
  <si>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</si>
  <si>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</si>
  <si>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</si>
  <si>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</si>
  <si>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</si>
  <si>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</si>
  <si>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</si>
  <si>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</si>
  <si>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</si>
  <si>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</si>
  <si>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</si>
  <si>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</si>
  <si>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</si>
  <si>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</si>
  <si>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</si>
  <si>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</si>
  <si>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</si>
  <si>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</si>
  <si>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</si>
  <si>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</si>
  <si>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</si>
  <si>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</si>
  <si>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</si>
  <si>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</si>
  <si>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</si>
  <si>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</si>
  <si>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</si>
  <si>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</si>
  <si>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</si>
  <si>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</si>
  <si>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</si>
  <si>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</si>
  <si>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</si>
  <si>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</si>
  <si>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</si>
  <si>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</si>
  <si>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</si>
  <si>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</si>
  <si>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</si>
  <si>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</si>
  <si>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</si>
  <si>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</si>
  <si>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</si>
  <si>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</si>
  <si>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</si>
  <si>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</si>
  <si>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</si>
  <si>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</si>
  <si>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</si>
  <si>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</si>
  <si>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</si>
  <si>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</si>
  <si>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</si>
  <si>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</si>
  <si>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</si>
  <si>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</si>
  <si>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</si>
  <si>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</si>
  <si>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</si>
  <si>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</si>
  <si>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</si>
  <si>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</si>
  <si>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</si>
  <si>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</si>
  <si>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</si>
  <si>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</si>
  <si>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</si>
  <si>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</si>
  <si>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</si>
  <si>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</si>
  <si>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</si>
  <si>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</si>
  <si>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</si>
  <si>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</si>
  <si>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</si>
  <si>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</si>
  <si>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</si>
  <si>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</si>
  <si>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</si>
  <si>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</si>
  <si>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</si>
  <si>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</si>
  <si>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</si>
  <si>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</si>
  <si>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</si>
  <si>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</si>
  <si>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</si>
  <si>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</si>
  <si>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</si>
  <si>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</si>
  <si>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</si>
  <si>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</si>
  <si>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</si>
  <si>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</si>
  <si>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</si>
  <si>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</si>
  <si>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</si>
  <si>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</si>
  <si>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</si>
  <si>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</si>
  <si>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</si>
  <si>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</si>
  <si>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</si>
  <si>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</si>
  <si>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</si>
  <si>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</si>
  <si>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</si>
  <si>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</si>
  <si>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</si>
  <si>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</si>
  <si>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</si>
  <si>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</si>
  <si>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</si>
  <si>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</si>
  <si>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</si>
  <si>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</si>
  <si>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</si>
  <si>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</si>
  <si>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</si>
  <si>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</si>
  <si>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</si>
  <si>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</si>
  <si>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</si>
  <si>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</si>
  <si>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</si>
  <si>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</si>
  <si>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</si>
  <si>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</si>
  <si>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</si>
  <si>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</si>
  <si>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</si>
  <si>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</si>
  <si>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</si>
  <si>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</si>
  <si>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</si>
  <si>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</si>
  <si>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</si>
  <si>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</si>
  <si>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</si>
  <si>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</si>
  <si>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</si>
  <si>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</si>
  <si>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</si>
  <si>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</si>
  <si>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</si>
  <si>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</si>
  <si>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</si>
  <si>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</si>
  <si>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</si>
  <si>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</si>
  <si>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</si>
  <si>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</si>
  <si>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</si>
  <si>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</si>
  <si>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</si>
  <si>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</si>
  <si>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</si>
  <si>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</si>
  <si>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</si>
  <si>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</si>
  <si>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</si>
  <si>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</si>
  <si>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</si>
  <si>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</si>
  <si>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</si>
  <si>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</si>
  <si>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</si>
  <si>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</si>
  <si>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</si>
  <si>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</si>
  <si>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</si>
  <si>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</si>
  <si>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</si>
  <si>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</si>
  <si>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</si>
  <si>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</si>
  <si>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</si>
  <si>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</si>
  <si>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</si>
  <si>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</si>
  <si>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</si>
  <si>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</si>
  <si>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</si>
  <si>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</si>
  <si>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</si>
  <si>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</si>
  <si>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</si>
  <si>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</si>
  <si>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</si>
  <si>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</si>
  <si>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</si>
  <si>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</si>
  <si>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</si>
  <si>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</si>
  <si>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</si>
  <si>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</si>
  <si>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</si>
  <si>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</si>
  <si>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</si>
  <si>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</si>
  <si>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</si>
  <si>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</si>
  <si>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</si>
  <si>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</si>
  <si>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</si>
  <si>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</si>
  <si>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</si>
  <si>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</si>
  <si>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</si>
  <si>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</si>
  <si>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</si>
  <si>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</si>
  <si>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</si>
  <si>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</si>
  <si>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</si>
  <si>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</si>
  <si>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</si>
  <si>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</si>
  <si>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</si>
  <si>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</si>
  <si>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</si>
  <si>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</si>
  <si>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</si>
  <si>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</si>
  <si>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</si>
  <si>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</si>
  <si>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</si>
  <si>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</si>
  <si>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</si>
  <si>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</si>
  <si>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</si>
  <si>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</si>
  <si>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</si>
  <si>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</si>
  <si>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</si>
  <si>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</si>
  <si>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</si>
  <si>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</si>
  <si>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</si>
  <si>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</si>
  <si>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</si>
  <si>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</si>
  <si>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</si>
  <si>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</si>
  <si>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</si>
  <si>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</si>
  <si>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</si>
  <si>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</si>
  <si>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</si>
  <si>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</si>
  <si>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</si>
  <si>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</si>
  <si>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</si>
  <si>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</si>
  <si>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</si>
  <si>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</si>
  <si>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</si>
  <si>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</si>
  <si>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</si>
  <si>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</si>
  <si>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</si>
  <si>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</si>
  <si>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</si>
  <si>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</si>
  <si>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</si>
  <si>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</si>
  <si>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</si>
  <si>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</si>
  <si>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</si>
  <si>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</si>
  <si>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</si>
  <si>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</si>
  <si>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</si>
  <si>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</si>
  <si>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</si>
  <si>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</si>
  <si>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</si>
  <si>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</si>
  <si>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</si>
  <si>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</si>
  <si>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</si>
  <si>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</si>
  <si>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</si>
  <si>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</si>
  <si>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</si>
  <si>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</si>
  <si>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</si>
  <si>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</si>
  <si>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</si>
  <si>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</si>
  <si>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</si>
  <si>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</si>
  <si>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</si>
  <si>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</si>
  <si>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</si>
  <si>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</si>
  <si>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</si>
  <si>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</si>
  <si>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</si>
  <si>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</si>
  <si>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</si>
  <si>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</si>
  <si>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</si>
  <si>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</si>
  <si>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</si>
  <si>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</si>
  <si>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</si>
  <si>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</si>
  <si>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</si>
  <si>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</si>
  <si>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</si>
  <si>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</si>
  <si>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</si>
  <si>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</si>
  <si>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</si>
  <si>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</si>
  <si>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</si>
  <si>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</si>
  <si>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</si>
  <si>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</si>
  <si>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</si>
  <si>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</si>
  <si>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</si>
  <si>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</si>
  <si>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</si>
  <si>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</si>
  <si>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</si>
  <si>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</si>
  <si>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</si>
  <si>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</si>
  <si>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</si>
  <si>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</si>
  <si>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</si>
  <si>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</si>
  <si>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</si>
  <si>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</si>
  <si>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</si>
  <si>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</si>
  <si>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</si>
  <si>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</si>
  <si>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</si>
  <si>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</si>
  <si>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</si>
  <si>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</si>
  <si>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</si>
  <si>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</si>
  <si>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</si>
  <si>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</si>
  <si>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</si>
  <si>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</si>
  <si>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</si>
  <si>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</si>
  <si>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</si>
  <si>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</si>
  <si>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</si>
  <si>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</si>
  <si>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</si>
  <si>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</si>
  <si>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</si>
  <si>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</si>
  <si>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</si>
  <si>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</si>
  <si>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</si>
  <si>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</si>
  <si>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</si>
  <si>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</si>
  <si>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</si>
  <si>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</si>
  <si>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</si>
  <si>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</si>
  <si>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</si>
  <si>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</si>
  <si>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</si>
  <si>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</si>
  <si>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</si>
  <si>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</si>
  <si>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</si>
  <si>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</si>
  <si>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</si>
  <si>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</si>
  <si>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</si>
  <si>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</si>
  <si>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</si>
  <si>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</si>
  <si>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</si>
  <si>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</si>
  <si>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</si>
  <si>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</si>
  <si>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</si>
  <si>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</si>
  <si>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</si>
  <si>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</si>
  <si>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</si>
  <si>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</si>
  <si>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</si>
  <si>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</si>
  <si>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</si>
  <si>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</si>
  <si>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</si>
  <si>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</si>
  <si>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</si>
  <si>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</si>
  <si>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</si>
  <si>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</si>
  <si>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</si>
  <si>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</si>
  <si>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</si>
  <si>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</si>
  <si>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</si>
  <si>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</si>
  <si>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</si>
  <si>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</si>
  <si>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</si>
  <si>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</si>
  <si>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</si>
  <si>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</si>
  <si>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</si>
  <si>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</si>
  <si>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</si>
  <si>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</si>
  <si>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</si>
  <si>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</si>
  <si>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</si>
  <si>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</si>
  <si>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</si>
  <si>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</si>
  <si>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</si>
  <si>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</si>
  <si>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</si>
  <si>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</si>
  <si>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</si>
  <si>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</si>
  <si>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</si>
  <si>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</si>
  <si>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</si>
  <si>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</si>
  <si>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</si>
  <si>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</si>
  <si>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</si>
  <si>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</si>
  <si>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</si>
  <si>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</si>
  <si>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</si>
  <si>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</si>
  <si>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</si>
  <si>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</si>
  <si>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</si>
  <si>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</si>
  <si>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</si>
  <si>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</si>
  <si>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</si>
  <si>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</si>
  <si>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</si>
  <si>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</si>
  <si>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</si>
  <si>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</si>
  <si>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</si>
  <si>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</si>
  <si>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</si>
  <si>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</si>
  <si>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</si>
  <si>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</si>
  <si>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</si>
  <si>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</si>
  <si>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</si>
  <si>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</si>
  <si>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</si>
  <si>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</si>
  <si>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</si>
  <si>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</si>
  <si>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</si>
  <si>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</si>
  <si>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</si>
  <si>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</si>
  <si>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</si>
  <si>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</si>
  <si>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</si>
  <si>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</si>
  <si>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</si>
  <si>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</si>
  <si>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</si>
  <si>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</si>
  <si>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</si>
  <si>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</si>
  <si>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</si>
  <si>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</si>
  <si>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</si>
  <si>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</si>
  <si>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</si>
  <si>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</si>
  <si>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</si>
  <si>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</si>
  <si>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</si>
  <si>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</si>
  <si>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</si>
  <si>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</si>
  <si>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</si>
  <si>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</si>
  <si>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</si>
  <si>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</si>
  <si>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</si>
  <si>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</si>
  <si>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</si>
  <si>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</si>
  <si>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</si>
  <si>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</si>
  <si>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</si>
  <si>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</si>
  <si>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</si>
  <si>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</si>
  <si>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</si>
  <si>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</si>
  <si>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</si>
  <si>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</si>
  <si>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</si>
  <si>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</si>
  <si>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</si>
  <si>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</si>
  <si>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</si>
  <si>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</si>
  <si>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</si>
  <si>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</si>
  <si>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</si>
  <si>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</si>
  <si>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</si>
  <si>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</si>
  <si>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</si>
  <si>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</si>
  <si>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</si>
  <si>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</si>
  <si>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</si>
  <si>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</si>
  <si>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</si>
  <si>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</si>
  <si>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</si>
  <si>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</si>
  <si>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</si>
  <si>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</si>
  <si>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</si>
  <si>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</si>
  <si>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</si>
  <si>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</si>
  <si>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</si>
  <si>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</si>
  <si>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</si>
  <si>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</si>
  <si>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</si>
  <si>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</si>
  <si>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</si>
  <si>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</si>
  <si>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</si>
  <si>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</si>
  <si>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</si>
  <si>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</si>
  <si>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</si>
  <si>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</si>
  <si>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</si>
  <si>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</si>
  <si>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</si>
  <si>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</si>
  <si>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</si>
  <si>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</si>
  <si>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</si>
  <si>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</si>
  <si>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</si>
  <si>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</si>
  <si>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</si>
  <si>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</si>
  <si>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</si>
  <si>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</si>
  <si>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</si>
  <si>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</si>
  <si>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</si>
  <si>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</si>
  <si>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</si>
  <si>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</si>
  <si>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</si>
  <si>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</si>
  <si>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</si>
  <si>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</si>
  <si>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</si>
  <si>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</si>
  <si>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</si>
  <si>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</si>
  <si>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</si>
  <si>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</si>
  <si>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</si>
  <si>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</si>
  <si>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</si>
  <si>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</si>
  <si>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</si>
  <si>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</si>
  <si>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</si>
  <si>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</si>
  <si>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</si>
  <si>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</si>
  <si>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</si>
  <si>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</si>
  <si>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</si>
  <si>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</si>
  <si>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</si>
  <si>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</si>
  <si>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</si>
  <si>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</si>
  <si>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</si>
  <si>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</si>
  <si>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</si>
  <si>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</si>
  <si>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</si>
  <si>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</si>
  <si>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</si>
  <si>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</si>
  <si>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</si>
  <si>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</si>
  <si>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</si>
  <si>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</si>
  <si>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</si>
  <si>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</si>
  <si>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</si>
  <si>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</si>
  <si>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</si>
  <si>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</si>
  <si>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</si>
  <si>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</si>
  <si>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</si>
  <si>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</si>
  <si>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</si>
  <si>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</si>
  <si>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</si>
  <si>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</si>
  <si>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</si>
  <si>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</si>
  <si>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</si>
  <si>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</si>
  <si>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</si>
  <si>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</si>
  <si>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</si>
  <si>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</si>
  <si>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</si>
  <si>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</si>
  <si>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</si>
  <si>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</si>
  <si>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</si>
  <si>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</si>
  <si>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</si>
  <si>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</si>
  <si>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</si>
  <si>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</si>
  <si>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</si>
  <si>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</si>
  <si>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</si>
  <si>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</si>
  <si>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</si>
  <si>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</si>
  <si>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</si>
  <si>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</si>
  <si>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</si>
  <si>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</si>
  <si>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</si>
  <si>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</si>
  <si>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</si>
  <si>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</si>
  <si>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</si>
  <si>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</si>
  <si>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</si>
  <si>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</si>
  <si>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</si>
  <si>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</si>
  <si>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</si>
  <si>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</si>
  <si>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</si>
  <si>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</si>
  <si>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</si>
  <si>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</si>
  <si>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</si>
  <si>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</si>
  <si>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</si>
  <si>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</si>
  <si>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</si>
  <si>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</si>
  <si>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</si>
  <si>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</si>
  <si>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</si>
  <si>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</si>
  <si>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</si>
  <si>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</si>
  <si>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</si>
  <si>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</si>
  <si>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</si>
  <si>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</si>
  <si>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</si>
  <si>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</si>
  <si>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</si>
  <si>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</si>
  <si>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</si>
  <si>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</si>
  <si>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</si>
  <si>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</si>
  <si>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</si>
  <si>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</si>
  <si>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</si>
  <si>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</si>
  <si>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</si>
  <si>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</si>
  <si>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</si>
  <si>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</si>
  <si>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</si>
  <si>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</si>
  <si>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</si>
  <si>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</si>
  <si>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</si>
  <si>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</si>
  <si>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</si>
  <si>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</si>
  <si>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</si>
  <si>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</si>
  <si>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</si>
  <si>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</si>
  <si>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</si>
  <si>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</si>
  <si>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</si>
  <si>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</si>
  <si>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</si>
  <si>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</si>
  <si>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</si>
  <si>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</si>
  <si>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</si>
  <si>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</si>
  <si>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</si>
  <si>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</si>
  <si>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</si>
  <si>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</si>
  <si>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</si>
  <si>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</si>
  <si>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</si>
  <si>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</si>
  <si>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</si>
  <si>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</si>
  <si>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</si>
  <si>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</si>
  <si>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</si>
  <si>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</si>
  <si>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</si>
  <si>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</si>
  <si>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</si>
  <si>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</si>
  <si>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</si>
  <si>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</si>
  <si>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</si>
  <si>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</si>
  <si>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</si>
  <si>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</si>
  <si>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</si>
  <si>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</si>
  <si>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</si>
  <si>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</si>
  <si>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</si>
  <si>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</si>
  <si>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</si>
  <si>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</si>
  <si>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</si>
  <si>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</si>
  <si>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</si>
  <si>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</si>
  <si>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</si>
  <si>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</si>
  <si>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</si>
  <si>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</si>
  <si>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</si>
  <si>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</si>
  <si>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</si>
  <si>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</si>
  <si>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</si>
  <si>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</si>
  <si>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</si>
  <si>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</si>
  <si>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</si>
  <si>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</si>
  <si>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</si>
  <si>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</si>
  <si>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</si>
  <si>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</si>
  <si>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</si>
  <si>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</si>
  <si>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</si>
  <si>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</si>
  <si>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</si>
  <si>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</si>
  <si>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</si>
  <si>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</si>
  <si>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</si>
  <si>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</si>
  <si>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</si>
  <si>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</si>
  <si>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</si>
  <si>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</si>
  <si>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</si>
  <si>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</si>
  <si>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</si>
  <si>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</si>
  <si>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</si>
  <si>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</si>
  <si>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</si>
  <si>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</si>
  <si>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</si>
  <si>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</si>
  <si>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</si>
  <si>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</si>
  <si>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</si>
  <si>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</si>
  <si>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</si>
  <si>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</si>
  <si>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</si>
  <si>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</si>
  <si>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</si>
  <si>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</si>
  <si>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</si>
  <si>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</si>
  <si>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</si>
  <si>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</si>
  <si>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</si>
  <si>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</si>
  <si>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</si>
  <si>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</si>
  <si>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</si>
  <si>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</si>
  <si>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</si>
  <si>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</si>
  <si>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</si>
  <si>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</si>
  <si>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</si>
  <si>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</si>
  <si>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</si>
  <si>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</si>
  <si>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</si>
  <si>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</si>
  <si>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</si>
  <si>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</si>
  <si>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</si>
  <si>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</si>
  <si>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</si>
  <si>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</si>
  <si>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</si>
  <si>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</si>
  <si>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</si>
  <si>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</si>
  <si>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</si>
  <si>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</si>
  <si>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</si>
  <si>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</si>
  <si>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</si>
  <si>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</si>
  <si>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</si>
  <si>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</si>
  <si>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</si>
  <si>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</si>
  <si>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</si>
  <si>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</si>
  <si>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</si>
  <si>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</si>
  <si>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</si>
  <si>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</si>
  <si>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</si>
  <si>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</si>
  <si>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</si>
  <si>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</si>
  <si>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</si>
  <si>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</si>
  <si>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</si>
  <si>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</si>
  <si>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</si>
  <si>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</si>
  <si>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</si>
  <si>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</si>
  <si>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</si>
  <si>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</si>
  <si>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</si>
  <si>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</si>
  <si>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</si>
  <si>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</si>
  <si>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</si>
  <si>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</si>
  <si>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</si>
  <si>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</si>
  <si>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</si>
  <si>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</si>
  <si>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</si>
  <si>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</si>
  <si>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</si>
  <si>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</si>
  <si>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</si>
  <si>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</si>
  <si>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</si>
  <si>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</si>
  <si>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</si>
  <si>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</si>
  <si>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</si>
  <si>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</si>
  <si>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</si>
  <si>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</si>
  <si>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</si>
  <si>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</si>
  <si>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</si>
  <si>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</si>
  <si>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</si>
  <si>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</si>
  <si>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</si>
  <si>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</si>
  <si>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</si>
  <si>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</si>
  <si>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</si>
  <si>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</si>
  <si>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</si>
  <si>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</si>
  <si>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</si>
  <si>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</si>
  <si>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</si>
  <si>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</si>
  <si>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</si>
  <si>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</si>
  <si>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</si>
  <si>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</si>
  <si>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</si>
  <si>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</si>
  <si>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</si>
  <si>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</si>
  <si>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</si>
  <si>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</si>
  <si>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</si>
  <si>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</si>
  <si>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</si>
  <si>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</si>
  <si>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</si>
  <si>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</si>
  <si>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</si>
  <si>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</si>
  <si>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</si>
  <si>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</si>
  <si>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</si>
  <si>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</si>
  <si>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</si>
  <si>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</si>
  <si>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</si>
  <si>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</si>
  <si>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</si>
  <si>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</si>
  <si>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</si>
  <si>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</si>
  <si>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</si>
  <si>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</si>
  <si>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</si>
  <si>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</si>
  <si>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</si>
  <si>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</si>
  <si>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</si>
  <si>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</si>
  <si>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</si>
  <si>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</si>
  <si>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</si>
  <si>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</si>
  <si>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</si>
  <si>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</si>
  <si>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</si>
  <si>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</si>
  <si>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</si>
  <si>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</si>
  <si>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</si>
  <si>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</si>
  <si>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</si>
  <si>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</si>
  <si>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</si>
  <si>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</si>
  <si>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</si>
  <si>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</si>
  <si>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</si>
  <si>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</si>
  <si>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</si>
  <si>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</si>
  <si>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</si>
  <si>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</si>
  <si>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</si>
  <si>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</si>
  <si>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</si>
  <si>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</si>
  <si>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</si>
  <si>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</si>
  <si>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</si>
  <si>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</si>
  <si>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</si>
  <si>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</si>
  <si>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</si>
  <si>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</si>
  <si>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</si>
  <si>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</si>
  <si>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</si>
  <si>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</si>
  <si>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</si>
  <si>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</si>
  <si>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</si>
  <si>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</si>
  <si>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</si>
  <si>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</si>
  <si>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</si>
  <si>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</si>
  <si>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</si>
  <si>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</si>
  <si>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</si>
  <si>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</si>
  <si>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</si>
  <si>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</si>
  <si>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</si>
  <si>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</si>
  <si>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</si>
  <si>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</si>
  <si>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</si>
  <si>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</si>
  <si>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</si>
  <si>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</si>
  <si>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</si>
  <si>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</si>
  <si>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</si>
  <si>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</si>
  <si>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</si>
  <si>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</si>
  <si>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</si>
  <si>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</si>
  <si>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</si>
  <si>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</si>
  <si>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</si>
  <si>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</si>
  <si>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</si>
  <si>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</si>
  <si>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</si>
  <si>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</si>
  <si>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</si>
  <si>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</si>
  <si>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</si>
  <si>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</si>
  <si>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</si>
  <si>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</si>
  <si>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</si>
  <si>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</si>
  <si>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</si>
  <si>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</si>
  <si>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</si>
  <si>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</si>
  <si>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</si>
  <si>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</si>
  <si>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</si>
  <si>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</si>
  <si>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</si>
  <si>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</si>
  <si>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</si>
  <si>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</si>
  <si>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</si>
  <si>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</si>
  <si>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</si>
  <si>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</si>
  <si>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</si>
  <si>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</si>
  <si>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</si>
  <si>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</si>
  <si>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</si>
  <si>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</si>
  <si>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</si>
  <si>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</si>
  <si>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</si>
  <si>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</si>
  <si>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</si>
  <si>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</si>
  <si>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</si>
  <si>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</si>
  <si>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</si>
  <si>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</si>
  <si>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</si>
  <si>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</si>
  <si>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</si>
  <si>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</si>
  <si>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</si>
  <si>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</si>
  <si>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</si>
  <si>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</si>
  <si>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</si>
  <si>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</si>
  <si>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</si>
  <si>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</si>
  <si>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</si>
  <si>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</si>
  <si>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</si>
  <si>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</si>
  <si>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</si>
  <si>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</si>
  <si>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</si>
  <si>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</si>
  <si>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</si>
  <si>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</si>
  <si>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</si>
  <si>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</si>
  <si>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</si>
  <si>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</si>
  <si>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</si>
  <si>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</si>
  <si>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</si>
  <si>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</si>
  <si>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</si>
  <si>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</si>
  <si>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</si>
  <si>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</si>
  <si>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</si>
  <si>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</si>
  <si>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</si>
  <si>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</si>
  <si>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</si>
  <si>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</si>
  <si>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</si>
  <si>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</si>
  <si>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</si>
  <si>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</si>
  <si>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</si>
  <si>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</si>
  <si>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</si>
  <si>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</si>
  <si>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</si>
  <si>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</si>
  <si>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</si>
  <si>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</si>
  <si>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</si>
  <si>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</si>
  <si>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</si>
  <si>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</si>
  <si>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</si>
  <si>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</si>
  <si>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</si>
  <si>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</si>
  <si>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</si>
  <si>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</si>
  <si>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</si>
  <si>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</si>
  <si>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</si>
  <si>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</si>
  <si>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</si>
  <si>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</si>
  <si>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</si>
  <si>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</si>
  <si>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</si>
  <si>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</si>
  <si>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</si>
  <si>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</si>
  <si>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</si>
  <si>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</si>
  <si>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</si>
  <si>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</si>
  <si>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</si>
  <si>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</si>
  <si>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</si>
  <si>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</si>
  <si>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</si>
  <si>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</si>
  <si>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</si>
  <si>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</si>
  <si>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</si>
  <si>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</si>
  <si>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</si>
  <si>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</si>
  <si>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</si>
  <si>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</si>
  <si>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</si>
  <si>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</si>
  <si>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</si>
  <si>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</si>
  <si>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</si>
  <si>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</si>
  <si>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</si>
  <si>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</si>
  <si>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</si>
  <si>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</si>
  <si>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</si>
  <si>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</si>
  <si>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</si>
  <si>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</si>
  <si>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</si>
  <si>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</si>
  <si>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</si>
  <si>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</si>
  <si>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</si>
  <si>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</si>
  <si>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</si>
  <si>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</si>
  <si>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</si>
  <si>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</si>
  <si>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</si>
  <si>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</si>
  <si>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</si>
  <si>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</si>
  <si>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</si>
  <si>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</si>
  <si>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</si>
  <si>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</si>
  <si>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</si>
  <si>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</si>
  <si>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</si>
  <si>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</si>
  <si>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</si>
  <si>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</si>
  <si>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</si>
  <si>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</si>
  <si>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</si>
  <si>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</si>
  <si>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</si>
  <si>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</si>
  <si>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</si>
  <si>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</si>
  <si>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</si>
  <si>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</si>
  <si>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</si>
  <si>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</si>
  <si>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</si>
  <si>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</si>
  <si>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</si>
  <si>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</si>
  <si>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</si>
  <si>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</si>
  <si>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</si>
  <si>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</si>
  <si>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</si>
  <si>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</si>
  <si>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</si>
  <si>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</si>
  <si>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</si>
  <si>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</si>
  <si>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</si>
  <si>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</si>
  <si>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</si>
  <si>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</si>
  <si>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</si>
  <si>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</si>
  <si>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</si>
  <si>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</si>
  <si>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</si>
  <si>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</si>
  <si>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</si>
  <si>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</si>
  <si>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</si>
  <si>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</si>
  <si>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</si>
  <si>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</si>
  <si>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</si>
  <si>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</si>
  <si>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</si>
  <si>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</si>
  <si>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</si>
  <si>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</si>
  <si>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</si>
  <si>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</si>
  <si>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</si>
  <si>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</si>
  <si>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</si>
  <si>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</si>
  <si>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</si>
  <si>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</si>
  <si>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</si>
  <si>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</si>
  <si>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</si>
  <si>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</si>
  <si>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</si>
  <si>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</si>
  <si>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</si>
  <si>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</si>
  <si>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</si>
  <si>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</si>
  <si>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</si>
  <si>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</si>
  <si>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</si>
  <si>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</si>
  <si>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</si>
  <si>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</si>
  <si>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</si>
  <si>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</si>
  <si>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</si>
  <si>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</si>
  <si>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</si>
  <si>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</si>
  <si>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</si>
  <si>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</si>
  <si>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</si>
  <si>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</si>
  <si>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</si>
  <si>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</si>
  <si>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</si>
  <si>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</si>
  <si>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</si>
  <si>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</si>
  <si>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</si>
  <si>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</si>
  <si>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</si>
  <si>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</si>
  <si>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</si>
  <si>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</si>
  <si>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</si>
  <si>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</si>
  <si>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</si>
  <si>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</si>
  <si>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</si>
  <si>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</si>
  <si>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</si>
  <si>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</si>
  <si>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</si>
  <si>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</si>
  <si>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</si>
  <si>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</si>
  <si>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</si>
  <si>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</si>
  <si>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</si>
  <si>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</si>
  <si>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</si>
  <si>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</si>
  <si>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</si>
  <si>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</si>
  <si>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</si>
  <si>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</si>
  <si>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</si>
  <si>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</si>
  <si>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</si>
  <si>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</si>
  <si>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</si>
  <si>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</si>
  <si>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</si>
  <si>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</si>
  <si>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</si>
  <si>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</si>
  <si>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</si>
  <si>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</si>
  <si>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</si>
  <si>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</si>
  <si>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</si>
  <si>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</si>
  <si>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</si>
  <si>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</si>
  <si>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</si>
  <si>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</si>
  <si>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</si>
  <si>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</si>
  <si>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</si>
  <si>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</si>
  <si>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</si>
  <si>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</si>
  <si>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</si>
  <si>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</si>
  <si>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</si>
  <si>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</si>
  <si>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</si>
  <si>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</si>
  <si>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</si>
  <si>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</si>
  <si>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</si>
  <si>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</si>
  <si>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</si>
  <si>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</si>
  <si>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</si>
  <si>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</si>
  <si>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</si>
  <si>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</si>
  <si>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</si>
  <si>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</si>
  <si>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</si>
  <si>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</si>
  <si>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</si>
  <si>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</si>
  <si>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</si>
  <si>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</si>
  <si>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</si>
  <si>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</si>
  <si>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</si>
  <si>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</si>
  <si>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</si>
  <si>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</si>
  <si>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</si>
  <si>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</si>
  <si>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</si>
  <si>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</si>
  <si>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</si>
  <si>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</si>
  <si>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</si>
  <si>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</si>
  <si>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</si>
  <si>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</si>
  <si>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</si>
  <si>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</si>
  <si>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</si>
  <si>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</si>
  <si>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</si>
  <si>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</si>
  <si>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</si>
  <si>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</si>
  <si>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</si>
  <si>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</si>
  <si>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</si>
  <si>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</si>
  <si>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</si>
  <si>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</si>
  <si>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</si>
  <si>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</si>
  <si>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</si>
  <si>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</si>
  <si>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</si>
  <si>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</si>
  <si>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</si>
  <si>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</si>
  <si>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</si>
  <si>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</si>
  <si>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</si>
  <si>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</si>
  <si>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</si>
  <si>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</si>
  <si>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</si>
  <si>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</si>
  <si>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</si>
  <si>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</si>
  <si>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</si>
  <si>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</si>
  <si>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</si>
  <si>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</si>
  <si>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</si>
  <si>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</si>
  <si>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</si>
  <si>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</si>
  <si>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</si>
  <si>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</si>
  <si>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</si>
  <si>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</si>
  <si>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</si>
  <si>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</si>
  <si>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</si>
  <si>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</si>
  <si>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</si>
  <si>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</si>
  <si>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</si>
  <si>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</si>
  <si>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</si>
  <si>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</si>
  <si>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</si>
  <si>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</si>
  <si>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</si>
  <si>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</si>
  <si>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</si>
  <si>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</si>
  <si>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</si>
  <si>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</si>
  <si>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</si>
  <si>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</si>
  <si>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</si>
  <si>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</si>
  <si>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</si>
  <si>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</si>
  <si>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</si>
  <si>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</si>
  <si>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</si>
  <si>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</si>
  <si>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</si>
  <si>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</si>
  <si>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</si>
  <si>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</si>
  <si>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</si>
  <si>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</si>
  <si>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</si>
  <si>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</si>
  <si>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</si>
  <si>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</si>
  <si>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</si>
  <si>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</si>
  <si>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</si>
  <si>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</si>
  <si>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</si>
  <si>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</si>
  <si>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</si>
  <si>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</si>
  <si>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</si>
  <si>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</si>
  <si>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</si>
  <si>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</si>
  <si>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</si>
  <si>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</si>
  <si>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</si>
  <si>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</si>
  <si>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</si>
  <si>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</si>
  <si>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</si>
  <si>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</si>
  <si>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</si>
  <si>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</si>
  <si>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</si>
  <si>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</si>
  <si>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</si>
  <si>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</si>
  <si>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</si>
  <si>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</si>
  <si>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</si>
  <si>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</si>
  <si>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</si>
  <si>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</si>
  <si>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</si>
  <si>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</si>
  <si>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</si>
  <si>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</si>
  <si>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</si>
  <si>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</si>
  <si>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</si>
  <si>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</si>
  <si>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</si>
  <si>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</si>
  <si>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</si>
  <si>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</si>
  <si>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</si>
  <si>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</si>
  <si>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</si>
  <si>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</si>
  <si>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</si>
  <si>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</si>
  <si>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</si>
  <si>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</si>
  <si>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</si>
  <si>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</si>
  <si>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</si>
  <si>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</si>
  <si>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</si>
  <si>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</si>
  <si>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</si>
  <si>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</si>
  <si>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</si>
  <si>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</si>
  <si>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</si>
  <si>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</si>
  <si>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</si>
  <si>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</si>
  <si>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</si>
  <si>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</si>
  <si>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</si>
  <si>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</si>
  <si>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</si>
  <si>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</si>
  <si>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</si>
  <si>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</si>
  <si>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</si>
  <si>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</si>
  <si>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</si>
  <si>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</si>
  <si>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</si>
  <si>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</si>
  <si>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</si>
  <si>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</si>
  <si>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</si>
  <si>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</si>
  <si>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</si>
  <si>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</si>
  <si>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</si>
  <si>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</si>
  <si>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</si>
  <si>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</si>
  <si>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</si>
  <si>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</si>
  <si>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</si>
  <si>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</si>
  <si>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</si>
  <si>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</si>
  <si>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</si>
  <si>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</si>
  <si>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</si>
  <si>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</si>
  <si>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</si>
  <si>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</si>
  <si>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</si>
  <si>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</si>
  <si>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</si>
  <si>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</si>
  <si>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</si>
  <si>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</si>
  <si>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</si>
  <si>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</si>
  <si>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</si>
  <si>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</si>
  <si>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</si>
  <si>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</si>
  <si>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</si>
  <si>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</si>
  <si>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</si>
  <si>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</si>
  <si>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</si>
  <si>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</si>
  <si>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</si>
  <si>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</si>
  <si>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</si>
  <si>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</si>
  <si>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</si>
  <si>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</si>
  <si>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</si>
  <si>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</si>
  <si>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</si>
  <si>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</si>
  <si>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</si>
  <si>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</si>
  <si>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</si>
  <si>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</si>
  <si>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</si>
  <si>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</si>
  <si>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</si>
  <si>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</si>
  <si>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</si>
  <si>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</si>
  <si>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</si>
  <si>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</si>
  <si>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</si>
  <si>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</si>
  <si>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</si>
  <si>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</si>
  <si>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</si>
  <si>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</si>
  <si>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</si>
  <si>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</si>
  <si>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</si>
  <si>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</si>
  <si>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</si>
  <si>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</si>
  <si>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</si>
  <si>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</si>
  <si>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</si>
  <si>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</si>
  <si>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</si>
  <si>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</si>
  <si>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</si>
  <si>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</si>
  <si>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</si>
  <si>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</si>
  <si>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</si>
  <si>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</si>
  <si>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</si>
  <si>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</si>
  <si>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</si>
  <si>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</si>
  <si>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</si>
  <si>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</si>
  <si>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</si>
  <si>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</si>
  <si>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</si>
  <si>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</si>
  <si>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</si>
  <si>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</si>
  <si>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</si>
  <si>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</si>
  <si>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</si>
  <si>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</si>
  <si>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</si>
  <si>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</si>
  <si>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</si>
  <si>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</si>
  <si>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</si>
  <si>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</si>
  <si>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</si>
  <si>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</si>
  <si>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</si>
  <si>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</si>
  <si>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</si>
  <si>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</si>
  <si>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</si>
  <si>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</si>
  <si>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</si>
  <si>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</si>
  <si>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</si>
  <si>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</si>
  <si>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</si>
  <si>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</si>
  <si>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</si>
  <si>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</si>
  <si>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</si>
  <si>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</si>
  <si>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</si>
  <si>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</si>
  <si>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</si>
  <si>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</si>
  <si>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</si>
  <si>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</si>
  <si>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</si>
  <si>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</si>
  <si>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</si>
  <si>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</si>
  <si>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</si>
  <si>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</si>
  <si>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</si>
  <si>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</si>
  <si>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</si>
  <si>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</si>
  <si>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</si>
  <si>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</si>
  <si>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</si>
  <si>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</si>
  <si>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</si>
  <si>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</si>
  <si>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</si>
  <si>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</si>
  <si>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</si>
  <si>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</si>
  <si>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</si>
  <si>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</si>
  <si>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</si>
  <si>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</si>
  <si>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</si>
  <si>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</si>
  <si>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</si>
  <si>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</si>
  <si>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</si>
  <si>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</si>
  <si>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</si>
  <si>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</si>
  <si>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</si>
  <si>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</si>
  <si>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</si>
  <si>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</si>
  <si>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</si>
  <si>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</si>
  <si>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</si>
  <si>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</si>
  <si>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</si>
  <si>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</si>
  <si>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</si>
  <si>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</si>
  <si>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</si>
  <si>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</si>
  <si>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</si>
  <si>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</si>
  <si>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</si>
  <si>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</si>
  <si>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</si>
  <si>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</si>
  <si>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</si>
  <si>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</si>
  <si>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</si>
  <si>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</si>
  <si>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</si>
  <si>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</si>
  <si>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</si>
  <si>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</si>
  <si>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</si>
  <si>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</si>
  <si>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</si>
  <si>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</si>
  <si>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</si>
  <si>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</si>
  <si>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</si>
  <si>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</si>
  <si>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</si>
  <si>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</si>
  <si>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</si>
  <si>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</si>
  <si>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</si>
  <si>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</si>
  <si>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</si>
  <si>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</si>
  <si>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</si>
  <si>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</si>
  <si>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</si>
  <si>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</si>
  <si>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</si>
  <si>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</si>
  <si>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</si>
  <si>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</si>
  <si>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</si>
  <si>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</si>
  <si>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</si>
  <si>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</si>
  <si>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</si>
  <si>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</si>
  <si>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</si>
  <si>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</si>
  <si>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</si>
  <si>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</si>
  <si>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</si>
  <si>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</si>
  <si>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</si>
  <si>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</si>
  <si>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</si>
  <si>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</si>
  <si>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</si>
  <si>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</si>
  <si>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</si>
  <si>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</si>
  <si>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</si>
  <si>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</si>
  <si>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</si>
  <si>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</si>
  <si>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</si>
  <si>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</si>
  <si>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</si>
  <si>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</si>
  <si>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</si>
  <si>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</si>
  <si>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</si>
  <si>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</si>
  <si>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</si>
  <si>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</si>
  <si>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</si>
  <si>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</si>
  <si>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</si>
  <si>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</si>
  <si>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</si>
  <si>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</si>
  <si>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</si>
  <si>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</si>
  <si>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</si>
  <si>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</si>
  <si>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</si>
  <si>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</si>
  <si>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</si>
  <si>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</si>
  <si>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</si>
  <si>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</si>
  <si>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</si>
  <si>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</si>
  <si>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</si>
  <si>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</si>
  <si>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</si>
  <si>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</si>
  <si>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</si>
  <si>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</si>
  <si>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</si>
  <si>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</si>
  <si>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</si>
  <si>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</si>
  <si>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</si>
  <si>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</si>
  <si>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</si>
  <si>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</si>
  <si>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</si>
  <si>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</si>
  <si>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</si>
  <si>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</si>
  <si>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</si>
  <si>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</si>
  <si>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</si>
  <si>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</si>
  <si>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</si>
  <si>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</si>
  <si>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</si>
  <si>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</si>
  <si>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</si>
  <si>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</si>
  <si>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</si>
  <si>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</si>
  <si>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</si>
  <si>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</si>
  <si>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</si>
  <si>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</si>
  <si>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</si>
  <si>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</si>
  <si>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</si>
  <si>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</si>
  <si>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</si>
  <si>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</si>
  <si>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</si>
  <si>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</si>
  <si>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</si>
  <si>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</si>
  <si>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</si>
  <si>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</si>
  <si>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</si>
  <si>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</si>
  <si>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</si>
  <si>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</si>
  <si>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</si>
  <si>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</si>
  <si>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</si>
  <si>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</si>
  <si>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</si>
  <si>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</si>
  <si>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</si>
  <si>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</si>
  <si>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</si>
  <si>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</si>
  <si>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</si>
  <si>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</si>
  <si>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</si>
  <si>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</si>
  <si>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</si>
  <si>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</si>
  <si>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</si>
  <si>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</si>
  <si>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</si>
  <si>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</si>
  <si>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</si>
  <si>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</si>
  <si>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</si>
  <si>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</si>
  <si>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</si>
  <si>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</si>
  <si>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</si>
  <si>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</si>
  <si>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</si>
  <si>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</si>
  <si>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</si>
  <si>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</si>
  <si>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</si>
  <si>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</si>
  <si>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</si>
  <si>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</si>
  <si>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</si>
  <si>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</si>
  <si>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</si>
  <si>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</si>
  <si>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</si>
  <si>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</si>
  <si>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</si>
  <si>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</si>
  <si>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</si>
  <si>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</si>
  <si>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</si>
  <si>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</si>
  <si>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</si>
  <si>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</si>
  <si>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</si>
  <si>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</si>
  <si>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</si>
  <si>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</si>
  <si>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</si>
  <si>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</si>
  <si>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</si>
  <si>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</si>
  <si>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</si>
  <si>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</si>
  <si>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</si>
  <si>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</si>
  <si>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</si>
  <si>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</si>
  <si>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</si>
  <si>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</si>
  <si>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</si>
  <si>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</si>
  <si>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</si>
  <si>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</si>
  <si>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</si>
  <si>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</si>
  <si>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</si>
  <si>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</si>
  <si>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</si>
  <si>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</si>
  <si>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</si>
  <si>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</si>
  <si>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</si>
  <si>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</si>
  <si>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</si>
  <si>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</si>
  <si>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</si>
  <si>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</si>
  <si>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</si>
  <si>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</si>
  <si>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</si>
  <si>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</si>
  <si>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</si>
  <si>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</si>
  <si>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</si>
  <si>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</si>
  <si>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</si>
  <si>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</si>
  <si>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</si>
  <si>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</si>
  <si>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</si>
  <si>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</si>
  <si>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</si>
  <si>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</si>
  <si>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</si>
  <si>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</si>
  <si>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</si>
  <si>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</si>
  <si>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</si>
  <si>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</si>
  <si>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</si>
  <si>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</si>
  <si>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</si>
  <si>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</si>
  <si>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</si>
  <si>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</si>
  <si>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</si>
  <si>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</si>
  <si>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</si>
  <si>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</si>
  <si>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</si>
  <si>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</si>
  <si>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</si>
  <si>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</si>
  <si>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</si>
  <si>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</si>
  <si>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</si>
  <si>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</si>
  <si>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</si>
  <si>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</si>
  <si>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</si>
  <si>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</si>
  <si>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</si>
  <si>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</si>
  <si>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</si>
  <si>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</si>
  <si>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</si>
  <si>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</si>
  <si>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</si>
  <si>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</si>
  <si>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</si>
  <si>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</si>
  <si>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</si>
  <si>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</si>
  <si>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</si>
  <si>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</si>
  <si>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</si>
  <si>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</si>
  <si>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</si>
  <si>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</si>
  <si>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</si>
  <si>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</si>
  <si>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</si>
  <si>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</si>
  <si>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</si>
  <si>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</si>
  <si>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</si>
  <si>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</si>
  <si>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</si>
  <si>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</si>
  <si>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</si>
  <si>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</si>
  <si>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</si>
  <si>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</si>
  <si>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</si>
  <si>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</si>
  <si>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</si>
  <si>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</si>
  <si>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</si>
  <si>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</si>
  <si>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</si>
  <si>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</si>
  <si>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</si>
  <si>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</si>
  <si>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</si>
  <si>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</si>
  <si>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</si>
  <si>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</si>
  <si>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</si>
  <si>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</si>
  <si>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</si>
  <si>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</si>
  <si>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</si>
  <si>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</si>
  <si>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</si>
  <si>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</si>
  <si>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</si>
  <si>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</si>
  <si>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</si>
  <si>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</si>
  <si>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</si>
  <si>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</si>
  <si>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</si>
  <si>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</si>
  <si>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</si>
  <si>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</si>
  <si>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</si>
  <si>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</si>
  <si>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</si>
  <si>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</si>
  <si>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</si>
  <si>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</si>
  <si>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</si>
  <si>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</si>
  <si>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</si>
  <si>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</si>
  <si>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</si>
  <si>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</si>
  <si>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</si>
  <si>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</si>
  <si>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</si>
  <si>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</si>
  <si>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</si>
  <si>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</si>
  <si>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</si>
  <si>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</si>
  <si>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</si>
  <si>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</si>
  <si>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</si>
  <si>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</si>
  <si>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</si>
  <si>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</si>
  <si>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</si>
  <si>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</si>
  <si>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</si>
  <si>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</si>
  <si>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</si>
  <si>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</si>
  <si>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</si>
  <si>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</si>
  <si>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</si>
  <si>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</si>
  <si>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</si>
  <si>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</si>
  <si>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</si>
  <si>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</si>
  <si>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</si>
  <si>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</si>
  <si>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</si>
  <si>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</si>
  <si>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</si>
  <si>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</si>
  <si>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</si>
  <si>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</si>
  <si>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</si>
  <si>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</si>
  <si>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</si>
  <si>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</si>
  <si>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</si>
  <si>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</si>
  <si>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</si>
  <si>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</si>
  <si>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</si>
  <si>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</si>
  <si>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</si>
  <si>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</si>
  <si>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</si>
  <si>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</si>
  <si>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</si>
  <si>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</si>
  <si>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</si>
  <si>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</si>
  <si>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</si>
  <si>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</si>
  <si>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</si>
  <si>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</si>
  <si>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</si>
  <si>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</si>
  <si>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</si>
  <si>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</si>
  <si>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</si>
  <si>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</si>
  <si>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</si>
  <si>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</si>
  <si>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</si>
  <si>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</si>
  <si>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</si>
  <si>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</si>
  <si>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</si>
  <si>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</si>
  <si>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</si>
  <si>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</si>
  <si>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</si>
  <si>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</si>
  <si>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</si>
  <si>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</si>
  <si>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</si>
  <si>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</si>
  <si>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</si>
  <si>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</si>
  <si>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</si>
  <si>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</si>
  <si>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</si>
  <si>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</si>
  <si>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</si>
  <si>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</si>
  <si>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</si>
  <si>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</si>
  <si>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</si>
  <si>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</si>
  <si>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</si>
  <si>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</si>
  <si>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</si>
  <si>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</si>
  <si>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</si>
  <si>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</si>
  <si>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</si>
  <si>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</si>
  <si>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</si>
  <si>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</si>
  <si>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</si>
  <si>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</si>
  <si>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</si>
  <si>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</si>
  <si>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</si>
  <si>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</si>
  <si>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</si>
  <si>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</si>
  <si>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</si>
  <si>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</si>
  <si>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</si>
  <si>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</si>
  <si>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</si>
  <si>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</si>
  <si>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</si>
  <si>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</si>
  <si>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</si>
  <si>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</si>
  <si>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</si>
  <si>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</si>
  <si>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</si>
  <si>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</si>
  <si>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</si>
  <si>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</si>
  <si>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</si>
  <si>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</si>
  <si>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</si>
  <si>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</si>
  <si>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</si>
  <si>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</si>
  <si>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</si>
  <si>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</si>
  <si>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</si>
  <si>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</si>
  <si>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</si>
  <si>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</si>
  <si>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</si>
  <si>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</si>
  <si>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</si>
  <si>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</si>
  <si>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</si>
  <si>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</si>
  <si>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</si>
  <si>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</si>
  <si>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</si>
  <si>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</si>
  <si>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</si>
  <si>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</si>
  <si>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</si>
  <si>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</si>
  <si>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</si>
  <si>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</si>
  <si>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</si>
  <si>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</si>
  <si>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</si>
  <si>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</si>
  <si>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</si>
  <si>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</si>
  <si>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</si>
  <si>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</si>
  <si>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</si>
  <si>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</si>
  <si>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</si>
  <si>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</si>
  <si>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</si>
  <si>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</si>
  <si>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</si>
  <si>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</si>
  <si>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</si>
  <si>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</si>
  <si>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</si>
  <si>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</si>
  <si>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</si>
  <si>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</si>
  <si>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</si>
  <si>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</si>
  <si>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</si>
  <si>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</si>
  <si>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</si>
  <si>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</si>
  <si>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</si>
  <si>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</si>
  <si>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</si>
  <si>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</si>
  <si>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</si>
  <si>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</si>
  <si>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</si>
  <si>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</si>
  <si>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</si>
  <si>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</si>
  <si>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</si>
  <si>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</si>
  <si>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</si>
  <si>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</si>
  <si>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</si>
  <si>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</si>
  <si>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</si>
  <si>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</si>
  <si>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</si>
  <si>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</si>
  <si>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</si>
  <si>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</si>
  <si>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</si>
  <si>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</si>
  <si>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</si>
  <si>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</si>
  <si>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</si>
  <si>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</si>
  <si>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</si>
  <si>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</si>
  <si>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</si>
  <si>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</si>
  <si>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</si>
  <si>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</si>
  <si>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</si>
  <si>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</si>
  <si>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</si>
  <si>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</si>
  <si>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</si>
  <si>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</si>
  <si>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</si>
  <si>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</si>
  <si>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</si>
  <si>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</si>
  <si>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</si>
  <si>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</si>
  <si>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</si>
  <si>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</si>
  <si>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</si>
  <si>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</si>
  <si>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</si>
  <si>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</si>
  <si>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</si>
  <si>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</si>
  <si>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</si>
  <si>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</si>
  <si>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</si>
  <si>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</si>
  <si>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</si>
  <si>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</si>
  <si>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</si>
  <si>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</si>
  <si>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</si>
  <si>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</si>
  <si>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</si>
  <si>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</si>
  <si>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</si>
  <si>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</si>
  <si>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</si>
  <si>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</si>
  <si>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</si>
  <si>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</si>
  <si>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</si>
  <si>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</si>
  <si>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</si>
  <si>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</si>
  <si>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</si>
  <si>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</si>
  <si>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</si>
  <si>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</si>
  <si>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</si>
  <si>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</si>
  <si>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</si>
  <si>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</si>
  <si>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</si>
  <si>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</si>
  <si>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</si>
  <si>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</si>
  <si>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</si>
  <si>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</si>
  <si>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</si>
  <si>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</si>
  <si>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</si>
  <si>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</si>
  <si>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</si>
  <si>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</si>
  <si>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</si>
  <si>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</si>
  <si>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</si>
  <si>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</si>
  <si>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</si>
  <si>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</si>
  <si>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</si>
  <si>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</si>
  <si>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</si>
  <si>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</si>
  <si>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</si>
  <si>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</si>
  <si>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</si>
  <si>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</si>
  <si>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</si>
  <si>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</si>
  <si>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</si>
  <si>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</si>
  <si>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</si>
  <si>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</si>
  <si>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</si>
  <si>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</si>
  <si>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</si>
  <si>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</si>
  <si>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</si>
  <si>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</si>
  <si>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</si>
  <si>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</si>
  <si>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</si>
  <si>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</si>
  <si>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</si>
  <si>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</si>
  <si>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</si>
  <si>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</si>
  <si>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</si>
  <si>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</si>
  <si>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</si>
  <si>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</si>
  <si>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</si>
  <si>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</si>
  <si>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</si>
  <si>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</si>
  <si>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</si>
  <si>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</si>
  <si>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</si>
  <si>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</si>
  <si>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</si>
  <si>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</si>
  <si>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</si>
  <si>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</si>
  <si>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</si>
  <si>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</si>
  <si>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</si>
  <si>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</si>
  <si>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</si>
  <si>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</si>
  <si>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</si>
  <si>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</si>
  <si>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</si>
  <si>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</si>
  <si>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</si>
  <si>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</si>
  <si>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</si>
  <si>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</si>
  <si>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</si>
  <si>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</si>
  <si>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</si>
  <si>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</si>
  <si>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</si>
  <si>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</si>
  <si>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</si>
  <si>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</si>
  <si>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</si>
  <si>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</si>
  <si>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</si>
  <si>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</si>
  <si>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</si>
  <si>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</si>
  <si>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</si>
  <si>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</si>
  <si>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</si>
  <si>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</si>
  <si>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</si>
  <si>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</si>
  <si>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</si>
  <si>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</si>
  <si>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</si>
  <si>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</si>
  <si>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</si>
  <si>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</si>
  <si>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</si>
  <si>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</si>
  <si>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</si>
  <si>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</si>
  <si>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</si>
  <si>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</si>
  <si>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</si>
  <si>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</si>
  <si>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</si>
  <si>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</si>
  <si>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</si>
  <si>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</si>
  <si>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</si>
  <si>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</si>
  <si>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</si>
  <si>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</si>
  <si>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</si>
  <si>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</si>
  <si>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</si>
  <si>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</si>
  <si>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</si>
  <si>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</si>
  <si>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</si>
  <si>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</si>
  <si>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</si>
  <si>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</si>
  <si>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</si>
  <si>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</si>
  <si>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</si>
  <si>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</si>
  <si>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</si>
  <si>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</si>
  <si>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</si>
  <si>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</si>
  <si>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</si>
  <si>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</si>
  <si>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</si>
  <si>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</si>
  <si>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</si>
  <si>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</si>
  <si>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</si>
  <si>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</si>
  <si>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</si>
  <si>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</si>
  <si>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</si>
  <si>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</si>
  <si>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</si>
  <si>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</si>
  <si>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</si>
  <si>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</si>
  <si>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</si>
  <si>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</si>
  <si>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</si>
  <si>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</si>
  <si>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</si>
  <si>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</si>
  <si>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</si>
  <si>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</si>
  <si>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</si>
  <si>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</si>
  <si>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</si>
  <si>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</si>
  <si>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</si>
  <si>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</si>
  <si>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</si>
  <si>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</si>
  <si>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</si>
  <si>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</si>
  <si>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</si>
  <si>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</si>
  <si>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</si>
  <si>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</si>
  <si>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</si>
  <si>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</si>
  <si>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</si>
  <si>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</si>
  <si>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</si>
  <si>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</si>
  <si>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</si>
  <si>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</si>
  <si>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</si>
  <si>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</si>
  <si>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</si>
  <si>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</si>
  <si>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</si>
  <si>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</si>
  <si>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</si>
  <si>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</si>
  <si>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</si>
  <si>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</si>
  <si>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</si>
  <si>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</si>
  <si>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</si>
  <si>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</si>
  <si>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</si>
  <si>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</si>
  <si>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</si>
  <si>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</si>
  <si>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</si>
  <si>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</si>
  <si>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</si>
  <si>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</si>
  <si>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</si>
  <si>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</si>
  <si>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</si>
  <si>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</si>
  <si>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</si>
  <si>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</si>
  <si>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</si>
  <si>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</si>
  <si>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</si>
  <si>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</si>
  <si>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</si>
  <si>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</si>
  <si>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</si>
  <si>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</si>
  <si>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</si>
  <si>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</si>
  <si>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</si>
  <si>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</si>
  <si>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</si>
  <si>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</si>
  <si>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</si>
  <si>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</si>
  <si>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</si>
  <si>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</si>
  <si>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</si>
  <si>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</si>
  <si>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</si>
  <si>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</si>
  <si>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</si>
  <si>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</si>
  <si>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</si>
  <si>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</si>
  <si>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</si>
  <si>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</si>
  <si>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</si>
  <si>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</si>
  <si>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</si>
  <si>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</si>
  <si>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</si>
  <si>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</si>
  <si>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</si>
  <si>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</si>
  <si>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</si>
  <si>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</si>
  <si>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</si>
  <si>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</si>
  <si>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</si>
  <si>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</si>
  <si>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</si>
  <si>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</si>
  <si>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</si>
  <si>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</si>
  <si>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</si>
  <si>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</si>
  <si>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</si>
  <si>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</si>
  <si>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</si>
  <si>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</si>
  <si>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</si>
  <si>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</si>
  <si>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</si>
  <si>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</si>
  <si>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</si>
  <si>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</si>
  <si>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</si>
  <si>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</si>
  <si>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</si>
  <si>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</si>
  <si>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</si>
  <si>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</si>
  <si>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</si>
  <si>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</si>
  <si>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</si>
  <si>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</si>
  <si>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</si>
  <si>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</si>
  <si>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</si>
  <si>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</si>
  <si>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</si>
  <si>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</si>
  <si>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</si>
  <si>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</si>
  <si>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</si>
  <si>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</si>
  <si>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</si>
  <si>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</si>
  <si>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</si>
  <si>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</si>
  <si>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</si>
  <si>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</si>
  <si>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</si>
  <si>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</si>
  <si>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</si>
  <si>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</si>
  <si>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</si>
  <si>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</si>
  <si>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</si>
  <si>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</si>
  <si>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</si>
  <si>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</si>
  <si>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</si>
  <si>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</si>
  <si>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</si>
  <si>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</si>
  <si>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</si>
  <si>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</si>
  <si>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</si>
  <si>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</si>
  <si>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</si>
  <si>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</si>
  <si>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</si>
  <si>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</si>
  <si>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</si>
  <si>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</si>
  <si>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</si>
  <si>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</si>
  <si>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</si>
  <si>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</si>
  <si>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</si>
  <si>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</si>
  <si>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</si>
  <si>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</si>
  <si>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</si>
  <si>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</si>
  <si>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</si>
  <si>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</si>
  <si>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</si>
  <si>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</si>
  <si>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</si>
  <si>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</si>
  <si>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</si>
  <si>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</si>
  <si>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</si>
  <si>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</si>
  <si>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</si>
  <si>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</si>
  <si>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</si>
  <si>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</si>
  <si>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</si>
  <si>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</si>
  <si>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</si>
  <si>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</si>
  <si>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</si>
  <si>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</si>
  <si>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</si>
  <si>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</si>
  <si>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</si>
  <si>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</si>
  <si>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</si>
  <si>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</si>
  <si>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</si>
  <si>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</si>
  <si>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</si>
  <si>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</si>
  <si>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</si>
  <si>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</si>
  <si>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</si>
  <si>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</si>
  <si>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</si>
  <si>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</si>
  <si>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</si>
  <si>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</si>
  <si>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</si>
  <si>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</si>
  <si>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</si>
  <si>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</si>
  <si>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</si>
  <si>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</si>
  <si>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</si>
  <si>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</si>
  <si>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</si>
  <si>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</si>
  <si>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</si>
  <si>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</si>
  <si>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</si>
  <si>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</si>
  <si>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</si>
  <si>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</si>
  <si>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</si>
  <si>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</si>
  <si>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</si>
  <si>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</si>
  <si>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</si>
  <si>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</si>
  <si>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</si>
  <si>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</si>
  <si>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</si>
  <si>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</si>
  <si>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</si>
  <si>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</si>
  <si>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</si>
  <si>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</si>
  <si>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</si>
  <si>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</si>
  <si>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</si>
  <si>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</si>
  <si>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</si>
  <si>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</si>
  <si>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</si>
  <si>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</si>
  <si>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</si>
  <si>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</si>
  <si>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</si>
  <si>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</si>
  <si>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</si>
  <si>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</si>
  <si>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</si>
  <si>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</si>
  <si>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</si>
  <si>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</si>
  <si>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</si>
  <si>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</si>
  <si>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</si>
  <si>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</si>
  <si>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</si>
  <si>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</si>
  <si>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</si>
  <si>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</si>
  <si>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</si>
  <si>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</si>
  <si>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</si>
  <si>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</si>
  <si>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</si>
  <si>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</si>
  <si>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</si>
  <si>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</si>
  <si>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</si>
  <si>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</si>
  <si>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</si>
  <si>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</si>
  <si>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</si>
  <si>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</si>
  <si>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</si>
  <si>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</si>
  <si>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</si>
  <si>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</si>
  <si>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</si>
  <si>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</si>
  <si>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</si>
  <si>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</si>
  <si>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</si>
  <si>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</si>
  <si>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</si>
  <si>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</si>
  <si>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</si>
  <si>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</si>
  <si>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</si>
  <si>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</si>
  <si>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</si>
  <si>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</si>
  <si>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</si>
  <si>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</si>
  <si>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</si>
  <si>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</si>
  <si>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</si>
  <si>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</si>
  <si>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</si>
  <si>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</si>
  <si>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</si>
  <si>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</si>
  <si>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</si>
  <si>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</si>
  <si>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</si>
  <si>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</si>
  <si>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</si>
  <si>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</si>
  <si>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</si>
  <si>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</si>
  <si>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</si>
  <si>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</si>
  <si>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</si>
  <si>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</si>
  <si>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</si>
  <si>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</si>
  <si>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</si>
  <si>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</si>
  <si>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</si>
  <si>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</si>
  <si>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</si>
  <si>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</si>
  <si>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</si>
  <si>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</si>
  <si>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</si>
  <si>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</si>
  <si>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</si>
  <si>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</si>
  <si>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</si>
  <si>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</si>
  <si>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</si>
  <si>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</si>
  <si>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</si>
  <si>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</si>
  <si>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</si>
  <si>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</si>
  <si>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</si>
  <si>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</si>
  <si>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</si>
  <si>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</si>
  <si>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</si>
  <si>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</si>
  <si>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</si>
  <si>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</si>
  <si>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</si>
  <si>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</si>
  <si>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</si>
  <si>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</si>
  <si>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</si>
  <si>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</si>
  <si>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</si>
  <si>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</si>
  <si>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</si>
  <si>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</si>
  <si>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</si>
  <si>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</si>
  <si>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</si>
  <si>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</si>
  <si>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</si>
  <si>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</si>
  <si>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</si>
  <si>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</si>
  <si>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</si>
  <si>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</si>
  <si>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</si>
  <si>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</si>
  <si>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</si>
  <si>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</si>
  <si>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</si>
  <si>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</si>
  <si>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</si>
  <si>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</si>
  <si>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</si>
  <si>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</si>
  <si>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</si>
  <si>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</si>
  <si>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</si>
  <si>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</si>
  <si>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</si>
  <si>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</si>
  <si>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</si>
  <si>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</si>
  <si>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</si>
  <si>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</si>
  <si>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</si>
  <si>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</si>
  <si>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</si>
  <si>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</si>
  <si>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</si>
  <si>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</si>
  <si>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</si>
  <si>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</si>
  <si>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</si>
  <si>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</si>
  <si>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</si>
  <si>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</si>
  <si>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</si>
  <si>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</si>
  <si>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</si>
  <si>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</si>
  <si>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</si>
  <si>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</si>
  <si>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</si>
  <si>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</si>
  <si>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</si>
  <si>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</si>
  <si>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</si>
  <si>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</si>
  <si>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</si>
  <si>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</si>
  <si>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</si>
  <si>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</si>
  <si>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</si>
  <si>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</si>
  <si>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</si>
  <si>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</si>
  <si>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</si>
  <si>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</si>
  <si>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</si>
  <si>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</si>
  <si>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</si>
  <si>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</si>
  <si>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</si>
  <si>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</si>
  <si>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</si>
  <si>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</si>
  <si>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</si>
  <si>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</si>
  <si>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</si>
  <si>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</si>
  <si>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</si>
  <si>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</si>
  <si>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</si>
  <si>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</si>
  <si>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</si>
  <si>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</si>
  <si>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</si>
  <si>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</si>
  <si>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</si>
  <si>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</si>
  <si>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</si>
  <si>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</si>
  <si>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</si>
  <si>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</si>
  <si>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</si>
  <si>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</si>
  <si>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</si>
  <si>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</si>
  <si>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</si>
  <si>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</si>
  <si>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</si>
  <si>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</si>
  <si>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</si>
  <si>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</si>
  <si>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</si>
  <si>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</si>
  <si>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</si>
  <si>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</si>
  <si>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</si>
  <si>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</si>
  <si>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</si>
  <si>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</si>
  <si>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</si>
  <si>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</si>
  <si>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</si>
  <si>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</si>
  <si>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</si>
  <si>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</si>
  <si>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</si>
  <si>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</si>
  <si>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</si>
  <si>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</si>
  <si>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</si>
  <si>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</si>
  <si>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</si>
  <si>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</si>
  <si>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</si>
  <si>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</si>
  <si>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</si>
  <si>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</si>
  <si>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</si>
  <si>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</si>
  <si>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</si>
  <si>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</si>
  <si>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</si>
  <si>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</si>
  <si>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</si>
  <si>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</si>
  <si>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</si>
  <si>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</si>
  <si>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</si>
  <si>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</si>
  <si>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</si>
  <si>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</si>
  <si>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</si>
  <si>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</si>
  <si>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</si>
  <si>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</si>
  <si>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</si>
  <si>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</si>
  <si>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</si>
  <si>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</si>
  <si>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</si>
  <si>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</si>
  <si>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</si>
  <si>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</si>
  <si>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</si>
  <si>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</si>
  <si>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</si>
  <si>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</si>
  <si>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</si>
  <si>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</si>
  <si>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</si>
  <si>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</si>
  <si>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</si>
  <si>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</si>
  <si>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</si>
  <si>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</si>
  <si>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</si>
  <si>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</si>
  <si>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</si>
  <si>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</si>
  <si>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</si>
  <si>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</si>
  <si>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</si>
  <si>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</si>
  <si>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</si>
  <si>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</si>
  <si>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</si>
  <si>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</si>
  <si>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</si>
  <si>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</si>
  <si>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</si>
  <si>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</si>
  <si>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</si>
  <si>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</si>
  <si>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</si>
  <si>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</si>
  <si>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</si>
  <si>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</si>
  <si>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</si>
  <si>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</si>
  <si>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</si>
  <si>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</si>
  <si>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</si>
  <si>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</si>
  <si>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</si>
  <si>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</si>
  <si>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</si>
  <si>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</si>
  <si>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</si>
  <si>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</si>
  <si>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</si>
  <si>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</si>
  <si>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</si>
  <si>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</si>
  <si>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</si>
  <si>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</si>
  <si>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</si>
  <si>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</si>
  <si>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</si>
  <si>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</si>
  <si>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</si>
  <si>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</si>
  <si>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</si>
  <si>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</si>
  <si>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</si>
  <si>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</si>
  <si>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</si>
  <si>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</si>
  <si>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</si>
  <si>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</si>
  <si>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</si>
  <si>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</si>
  <si>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</si>
  <si>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</si>
  <si>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</si>
  <si>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</si>
  <si>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</si>
  <si>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</si>
  <si>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</si>
  <si>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</si>
  <si>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</si>
  <si>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</si>
  <si>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</si>
  <si>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</si>
  <si>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</si>
  <si>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</si>
  <si>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</si>
  <si>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</si>
  <si>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</si>
  <si>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</si>
  <si>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</si>
  <si>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</si>
  <si>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</si>
  <si>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</si>
  <si>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</si>
  <si>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</si>
  <si>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</si>
  <si>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</si>
  <si>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</si>
  <si>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</si>
  <si>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</si>
  <si>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</si>
  <si>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</si>
  <si>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</si>
  <si>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</si>
  <si>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</si>
  <si>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</si>
  <si>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</si>
  <si>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</si>
  <si>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</si>
  <si>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</si>
  <si>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</si>
  <si>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</si>
  <si>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</si>
  <si>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</si>
  <si>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</si>
  <si>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</si>
  <si>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</si>
  <si>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</si>
  <si>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</si>
  <si>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</si>
  <si>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</si>
  <si>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</si>
  <si>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</si>
  <si>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</si>
  <si>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</si>
  <si>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</si>
  <si>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</si>
  <si>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</si>
  <si>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</si>
  <si>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</si>
  <si>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</si>
  <si>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</si>
  <si>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</si>
  <si>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</si>
  <si>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</si>
  <si>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</si>
  <si>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</si>
  <si>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</si>
  <si>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</si>
  <si>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</si>
  <si>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</si>
  <si>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</si>
  <si>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</si>
  <si>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</si>
  <si>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</si>
  <si>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</si>
  <si>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</si>
  <si>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</si>
  <si>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</si>
  <si>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</si>
  <si>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</si>
  <si>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</si>
  <si>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</si>
  <si>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</si>
  <si>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</si>
  <si>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</si>
  <si>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</si>
  <si>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</si>
  <si>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</si>
  <si>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</si>
  <si>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</si>
  <si>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</si>
  <si>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</si>
  <si>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</si>
  <si>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</si>
  <si>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</si>
  <si>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</si>
  <si>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</si>
  <si>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</si>
  <si>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</si>
  <si>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</si>
  <si>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</si>
  <si>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</si>
  <si>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</si>
  <si>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</si>
  <si>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</si>
  <si>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</si>
  <si>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</si>
  <si>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</si>
  <si>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</si>
  <si>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</si>
  <si>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</si>
  <si>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</si>
  <si>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</si>
  <si>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</si>
  <si>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</si>
  <si>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</si>
  <si>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</si>
  <si>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</si>
  <si>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</si>
  <si>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</si>
  <si>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</si>
  <si>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</si>
  <si>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</si>
  <si>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</si>
  <si>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</si>
  <si>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</si>
  <si>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</si>
  <si>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</si>
  <si>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</si>
  <si>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</si>
  <si>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</si>
  <si>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</si>
  <si>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</si>
  <si>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</si>
  <si>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</si>
  <si>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</si>
  <si>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</si>
  <si>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</si>
  <si>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</si>
  <si>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</si>
  <si>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</si>
  <si>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</si>
  <si>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</si>
  <si>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</si>
  <si>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</si>
  <si>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</si>
  <si>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</si>
  <si>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</si>
  <si>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</si>
  <si>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</si>
  <si>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</si>
  <si>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</si>
  <si>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</si>
  <si>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</si>
  <si>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</si>
  <si>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</si>
  <si>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</si>
  <si>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</si>
  <si>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</si>
  <si>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</si>
  <si>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</si>
  <si>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</si>
  <si>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</si>
  <si>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</si>
  <si>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</si>
  <si>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</si>
  <si>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</si>
  <si>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</si>
  <si>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</si>
  <si>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</si>
  <si>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</si>
  <si>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</si>
  <si>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</si>
  <si>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</si>
  <si>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</si>
  <si>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</si>
  <si>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</si>
  <si>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</si>
  <si>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</si>
  <si>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</si>
  <si>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</si>
  <si>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</si>
  <si>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</si>
  <si>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</si>
  <si>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</si>
  <si>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</si>
  <si>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</si>
  <si>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</si>
  <si>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</si>
  <si>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</si>
  <si>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</si>
  <si>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</si>
  <si>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</si>
  <si>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</si>
  <si>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</si>
  <si>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</si>
  <si>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</si>
  <si>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</si>
  <si>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</si>
  <si>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</si>
  <si>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</si>
  <si>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</si>
  <si>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</si>
  <si>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</si>
  <si>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</si>
  <si>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</si>
  <si>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</si>
  <si>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</si>
  <si>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</si>
  <si>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</si>
  <si>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</si>
  <si>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</si>
  <si>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</si>
  <si>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</si>
  <si>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</si>
  <si>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</si>
  <si>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</si>
  <si>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</si>
  <si>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</si>
  <si>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</si>
  <si>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</si>
  <si>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</si>
  <si>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</si>
  <si>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</si>
  <si>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</si>
  <si>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</si>
  <si>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</si>
  <si>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</si>
  <si>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</si>
  <si>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</si>
  <si>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</si>
  <si>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</si>
  <si>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</si>
  <si>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</si>
  <si>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</si>
  <si>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</si>
  <si>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</si>
  <si>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</si>
  <si>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</si>
  <si>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</si>
  <si>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</si>
  <si>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</si>
  <si>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</si>
  <si>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</si>
  <si>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</si>
  <si>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</si>
  <si>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</si>
  <si>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</si>
  <si>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</si>
  <si>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</si>
  <si>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</si>
  <si>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</si>
  <si>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</si>
  <si>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</si>
  <si>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</si>
  <si>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</si>
  <si>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</si>
  <si>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</si>
  <si>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</si>
  <si>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</si>
  <si>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</si>
  <si>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</si>
  <si>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</si>
  <si>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</si>
  <si>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</si>
  <si>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</si>
  <si>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</si>
  <si>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</si>
  <si>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</si>
  <si>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</si>
  <si>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</si>
  <si>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</si>
  <si>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</si>
  <si>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</si>
  <si>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</si>
  <si>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</si>
  <si>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</si>
  <si>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</si>
  <si>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</si>
  <si>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</si>
  <si>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</si>
  <si>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</si>
  <si>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</si>
  <si>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</si>
  <si>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</si>
  <si>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</si>
  <si>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</si>
  <si>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</si>
  <si>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</si>
  <si>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</si>
  <si>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</si>
  <si>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</si>
  <si>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</si>
  <si>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</si>
  <si>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</si>
  <si>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</si>
  <si>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</si>
  <si>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</si>
  <si>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</si>
  <si>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</si>
  <si>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</si>
  <si>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</si>
  <si>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</si>
  <si>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</si>
  <si>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</si>
  <si>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</si>
  <si>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</si>
  <si>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</si>
  <si>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</si>
  <si>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</si>
  <si>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</si>
  <si>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</si>
  <si>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</si>
  <si>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</si>
  <si>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</si>
  <si>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</si>
  <si>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</si>
  <si>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</si>
  <si>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</si>
  <si>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</si>
  <si>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</si>
  <si>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</si>
  <si>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</si>
  <si>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</si>
  <si>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</si>
  <si>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</si>
  <si>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</si>
  <si>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</si>
  <si>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</si>
  <si>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</si>
  <si>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</si>
  <si>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</si>
  <si>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</si>
  <si>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</si>
  <si>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</si>
  <si>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</si>
  <si>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</si>
  <si>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</si>
  <si>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</si>
  <si>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</si>
  <si>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</si>
  <si>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</si>
  <si>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</si>
  <si>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</si>
  <si>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</si>
  <si>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</si>
  <si>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</si>
  <si>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</si>
  <si>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</si>
  <si>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</si>
  <si>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</si>
  <si>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</si>
  <si>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</si>
  <si>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</si>
  <si>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</si>
  <si>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</si>
  <si>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</si>
  <si>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</si>
  <si>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</si>
  <si>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</si>
  <si>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</si>
  <si>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</si>
  <si>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</si>
  <si>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</si>
  <si>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</si>
  <si>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</si>
  <si>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</si>
  <si>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</si>
  <si>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</si>
  <si>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</si>
  <si>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</si>
  <si>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</si>
  <si>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</si>
  <si>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</si>
  <si>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</si>
  <si>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</si>
  <si>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</si>
  <si>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</si>
  <si>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</si>
  <si>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</si>
  <si>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</si>
  <si>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</si>
  <si>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</si>
  <si>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</si>
  <si>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</si>
  <si>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</si>
  <si>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</si>
  <si>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</si>
  <si>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</si>
  <si>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</si>
  <si>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</si>
  <si>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</si>
  <si>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</si>
  <si>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</si>
  <si>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</si>
  <si>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</si>
  <si>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</si>
  <si>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</si>
  <si>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</si>
  <si>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</si>
  <si>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</si>
  <si>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</si>
  <si>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</si>
  <si>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</si>
  <si>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</si>
  <si>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</si>
  <si>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</si>
  <si>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</si>
  <si>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</si>
  <si>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</si>
  <si>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</si>
  <si>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</si>
  <si>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</si>
  <si>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</si>
  <si>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</si>
  <si>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</si>
  <si>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</si>
  <si>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</si>
  <si>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</si>
  <si>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</si>
  <si>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</si>
  <si>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</si>
  <si>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</si>
  <si>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</si>
  <si>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</si>
  <si>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</si>
  <si>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</si>
  <si>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</si>
  <si>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</si>
  <si>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</si>
  <si>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</si>
  <si>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</si>
  <si>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</si>
  <si>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</si>
  <si>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</si>
  <si>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</si>
  <si>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</si>
  <si>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</si>
  <si>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</si>
  <si>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</si>
  <si>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</si>
  <si>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</si>
  <si>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</si>
  <si>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</si>
  <si>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</si>
  <si>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</si>
  <si>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</si>
  <si>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</si>
  <si>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</si>
  <si>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</si>
  <si>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</si>
  <si>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</si>
  <si>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</si>
  <si>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</si>
  <si>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</si>
  <si>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</si>
  <si>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</si>
  <si>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</si>
  <si>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</si>
  <si>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</si>
  <si>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</si>
  <si>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</si>
  <si>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</si>
  <si>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</si>
  <si>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</si>
  <si>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</si>
  <si>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</si>
  <si>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</si>
  <si>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</si>
  <si>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</si>
  <si>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</si>
  <si>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</si>
  <si>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</si>
  <si>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</si>
  <si>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</si>
  <si>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</si>
  <si>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</si>
  <si>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</si>
  <si>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</si>
  <si>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</si>
  <si>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</si>
  <si>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</si>
  <si>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</si>
  <si>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</si>
  <si>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</si>
  <si>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</si>
  <si>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</si>
  <si>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</si>
  <si>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</si>
  <si>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</si>
  <si>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</si>
  <si>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</si>
  <si>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</si>
  <si>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</si>
  <si>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</si>
  <si>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</si>
  <si>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</si>
  <si>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</si>
  <si>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</si>
  <si>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</si>
  <si>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</si>
  <si>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</si>
  <si>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</si>
  <si>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</si>
  <si>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</si>
  <si>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</si>
  <si>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</si>
  <si>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</si>
  <si>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</si>
  <si>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</si>
  <si>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</si>
  <si>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</si>
  <si>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</si>
  <si>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</si>
  <si>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</si>
  <si>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</si>
  <si>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</si>
  <si>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</si>
  <si>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</si>
  <si>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</si>
  <si>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</si>
  <si>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</si>
  <si>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</si>
  <si>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</si>
  <si>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</si>
  <si>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</si>
  <si>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</si>
  <si>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</si>
  <si>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</si>
  <si>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</si>
  <si>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</si>
  <si>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</si>
  <si>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</si>
  <si>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</si>
  <si>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</si>
  <si>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</si>
  <si>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</si>
  <si>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</si>
  <si>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</si>
  <si>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</si>
  <si>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</si>
  <si>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</si>
  <si>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</si>
  <si>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</si>
  <si>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</si>
  <si>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</si>
  <si>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</si>
  <si>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</si>
  <si>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</si>
  <si>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</si>
  <si>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</si>
  <si>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</si>
  <si>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</si>
  <si>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</si>
  <si>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</si>
  <si>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</si>
  <si>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</si>
  <si>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</si>
  <si>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</si>
  <si>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</si>
  <si>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</si>
  <si>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</si>
  <si>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</si>
  <si>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</si>
  <si>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</si>
  <si>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</si>
  <si>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</si>
  <si>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</si>
  <si>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</si>
  <si>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</si>
  <si>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</si>
  <si>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</si>
  <si>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</si>
  <si>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</si>
  <si>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</si>
  <si>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</si>
  <si>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</si>
  <si>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</si>
  <si>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</si>
  <si>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</si>
  <si>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</si>
  <si>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</si>
  <si>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</si>
  <si>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</si>
  <si>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</si>
  <si>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</si>
  <si>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</si>
  <si>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</si>
  <si>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</si>
  <si>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</si>
  <si>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</si>
  <si>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</si>
  <si>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</si>
  <si>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</si>
  <si>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</si>
  <si>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</si>
  <si>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</si>
  <si>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</si>
  <si>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</si>
  <si>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</si>
  <si>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</si>
  <si>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</si>
  <si>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</si>
  <si>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</si>
  <si>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</si>
  <si>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</si>
  <si>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</si>
  <si>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</si>
  <si>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</si>
  <si>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</si>
  <si>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</si>
  <si>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</si>
  <si>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</si>
  <si>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</si>
  <si>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</si>
  <si>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</si>
  <si>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</si>
  <si>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</si>
  <si>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</si>
  <si>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</si>
  <si>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</si>
  <si>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</si>
  <si>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</si>
  <si>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</si>
  <si>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</si>
  <si>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</si>
  <si>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</si>
  <si>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</si>
  <si>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</si>
  <si>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</si>
  <si>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</si>
  <si>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</si>
  <si>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</si>
  <si>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</si>
  <si>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</si>
  <si>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</si>
  <si>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</si>
  <si>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</si>
  <si>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</si>
  <si>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</si>
  <si>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</si>
  <si>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</si>
  <si>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</si>
  <si>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</si>
  <si>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</si>
  <si>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</si>
  <si>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</si>
  <si>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</si>
  <si>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</si>
  <si>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</si>
  <si>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</si>
  <si>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</si>
  <si>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</si>
  <si>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</si>
  <si>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</si>
  <si>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</si>
  <si>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</si>
  <si>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</si>
  <si>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</si>
  <si>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</si>
  <si>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</si>
  <si>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</si>
  <si>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</si>
  <si>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</si>
  <si>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</si>
  <si>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</si>
  <si>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</si>
  <si>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</si>
  <si>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</si>
  <si>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</si>
  <si>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</si>
  <si>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</si>
  <si>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</si>
  <si>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</si>
  <si>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</si>
  <si>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</si>
  <si>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</si>
  <si>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</si>
  <si>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</si>
  <si>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</si>
  <si>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</si>
  <si>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</si>
  <si>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</si>
  <si>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</si>
  <si>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</si>
  <si>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</si>
  <si>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</si>
  <si>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</si>
  <si>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</si>
  <si>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</si>
  <si>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</si>
  <si>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</si>
  <si>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</si>
  <si>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</si>
  <si>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</si>
  <si>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</si>
  <si>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</si>
  <si>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</si>
  <si>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</si>
  <si>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</si>
  <si>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</si>
  <si>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</si>
  <si>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</si>
  <si>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</si>
  <si>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</si>
  <si>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</si>
  <si>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</si>
  <si>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</si>
  <si>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</si>
  <si>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</si>
  <si>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</si>
  <si>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</si>
  <si>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</si>
  <si>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</si>
  <si>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</si>
  <si>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</si>
  <si>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</si>
  <si>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</si>
  <si>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</si>
  <si>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</si>
  <si>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</si>
  <si>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</si>
  <si>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</si>
  <si>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</si>
  <si>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</si>
  <si>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</si>
  <si>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</si>
  <si>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</si>
  <si>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</si>
  <si>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</si>
  <si>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</si>
  <si>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</si>
  <si>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</si>
  <si>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</si>
  <si>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</si>
  <si>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</si>
  <si>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</si>
  <si>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</si>
  <si>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</si>
  <si>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</si>
  <si>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</si>
  <si>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</si>
  <si>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</si>
  <si>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</si>
  <si>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</si>
  <si>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</si>
  <si>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</si>
  <si>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</si>
  <si>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</si>
  <si>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</si>
  <si>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</si>
  <si>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</si>
  <si>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</si>
  <si>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</si>
  <si>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</si>
  <si>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</si>
  <si>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</si>
  <si>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</si>
  <si>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</si>
  <si>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</si>
  <si>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</si>
  <si>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</si>
  <si>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</si>
  <si>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</si>
  <si>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</si>
  <si>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</si>
  <si>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</si>
  <si>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</si>
  <si>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</si>
  <si>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</si>
  <si>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</si>
  <si>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</si>
  <si>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</si>
  <si>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</si>
  <si>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</si>
  <si>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</si>
  <si>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</si>
  <si>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</si>
  <si>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</si>
  <si>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</si>
  <si>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</si>
  <si>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</si>
  <si>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</si>
  <si>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</si>
  <si>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</si>
  <si>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</si>
  <si>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</si>
  <si>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</si>
  <si>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</si>
  <si>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</si>
  <si>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</si>
  <si>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</si>
  <si>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</si>
  <si>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</si>
  <si>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</si>
  <si>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</si>
  <si>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</si>
  <si>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</si>
  <si>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</si>
  <si>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</si>
  <si>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</si>
  <si>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</si>
  <si>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</si>
  <si>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</si>
  <si>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</si>
  <si>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</si>
  <si>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</si>
  <si>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</si>
  <si>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</si>
  <si>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</si>
  <si>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</si>
  <si>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</si>
  <si>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</si>
  <si>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</si>
  <si>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</si>
  <si>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</si>
  <si>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</si>
  <si>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</si>
  <si>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</si>
  <si>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</si>
  <si>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</si>
  <si>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</si>
  <si>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</si>
  <si>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</si>
  <si>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</si>
  <si>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</si>
  <si>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</si>
  <si>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</si>
  <si>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</si>
  <si>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</si>
  <si>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</si>
  <si>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</si>
  <si>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</si>
  <si>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</si>
  <si>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</si>
  <si>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</si>
  <si>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</si>
  <si>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</si>
  <si>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</si>
  <si>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</si>
  <si>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</si>
  <si>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</si>
  <si>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</si>
  <si>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</si>
  <si>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</si>
  <si>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</si>
  <si>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</si>
  <si>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</si>
  <si>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</si>
  <si>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</si>
  <si>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</si>
  <si>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</si>
  <si>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</si>
  <si>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</si>
  <si>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</si>
  <si>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</si>
  <si>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</si>
  <si>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</si>
  <si>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</si>
  <si>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</si>
  <si>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</si>
  <si>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</si>
  <si>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</si>
  <si>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</si>
  <si>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</si>
  <si>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</si>
  <si>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</si>
  <si>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</si>
  <si>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</si>
  <si>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</si>
  <si>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</si>
  <si>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</si>
  <si>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</si>
  <si>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</si>
  <si>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</si>
  <si>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</si>
  <si>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</si>
  <si>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</si>
  <si>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</si>
  <si>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</si>
  <si>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</si>
  <si>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</si>
  <si>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</si>
  <si>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</si>
  <si>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</si>
  <si>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</si>
  <si>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</si>
  <si>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</si>
  <si>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</si>
  <si>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</si>
  <si>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</si>
  <si>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</si>
  <si>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</si>
  <si>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</si>
  <si>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</si>
  <si>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</si>
  <si>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</si>
  <si>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</si>
  <si>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</si>
  <si>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</si>
  <si>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</si>
  <si>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</si>
  <si>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</si>
  <si>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</si>
  <si>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</si>
  <si>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</si>
  <si>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</si>
  <si>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</si>
  <si>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</si>
  <si>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</si>
  <si>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</si>
  <si>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</si>
  <si>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</si>
  <si>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</si>
  <si>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</si>
  <si>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</si>
  <si>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</si>
  <si>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</si>
  <si>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</si>
  <si>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</si>
  <si>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</si>
  <si>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</si>
  <si>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</si>
  <si>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</si>
  <si>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</si>
  <si>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</si>
  <si>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</si>
  <si>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</si>
  <si>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</si>
  <si>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</si>
  <si>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</si>
  <si>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</si>
  <si>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</si>
  <si>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</si>
  <si>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</si>
  <si>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</si>
  <si>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</si>
  <si>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</si>
  <si>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</si>
  <si>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</si>
  <si>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</si>
  <si>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</si>
  <si>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</si>
  <si>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</si>
  <si>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</si>
  <si>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</si>
  <si>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</si>
  <si>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</si>
  <si>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</si>
  <si>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</si>
  <si>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</si>
  <si>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</si>
  <si>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</si>
  <si>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</si>
  <si>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</si>
  <si>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</si>
  <si>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</si>
  <si>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</si>
  <si>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</si>
  <si>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</si>
  <si>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</si>
  <si>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</si>
  <si>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</si>
  <si>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</si>
  <si>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</si>
  <si>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</si>
  <si>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</si>
  <si>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</si>
  <si>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</si>
  <si>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</si>
  <si>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</si>
  <si>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</si>
  <si>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</si>
  <si>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</si>
  <si>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</si>
  <si>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</si>
  <si>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</si>
  <si>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</si>
  <si>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</si>
  <si>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</si>
  <si>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</si>
  <si>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</si>
  <si>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</si>
  <si>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</si>
  <si>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</si>
  <si>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</si>
  <si>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</si>
  <si>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</si>
  <si>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</si>
  <si>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</si>
  <si>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</si>
  <si>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</si>
  <si>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</si>
  <si>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</si>
  <si>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</si>
  <si>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</si>
  <si>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</si>
  <si>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</si>
  <si>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</si>
  <si>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</si>
  <si>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</si>
  <si>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</si>
  <si>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</si>
  <si>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</si>
  <si>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</si>
  <si>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</si>
  <si>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</si>
  <si>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</si>
  <si>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</si>
  <si>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</si>
  <si>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</si>
  <si>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</si>
  <si>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</si>
  <si>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</si>
  <si>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</si>
  <si>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</si>
  <si>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</si>
  <si>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</si>
  <si>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</si>
  <si>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</si>
  <si>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</si>
  <si>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</si>
  <si>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</si>
  <si>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</si>
  <si>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</si>
  <si>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</si>
  <si>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</si>
  <si>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</si>
  <si>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</si>
  <si>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</si>
  <si>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</si>
  <si>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</si>
  <si>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</si>
  <si>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</si>
  <si>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</si>
  <si>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</si>
  <si>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</si>
  <si>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</si>
  <si>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</si>
  <si>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</si>
  <si>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</si>
  <si>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</si>
  <si>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</si>
  <si>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</si>
  <si>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</si>
  <si>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</si>
  <si>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</si>
  <si>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</si>
  <si>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</si>
  <si>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</si>
  <si>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</si>
  <si>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</si>
  <si>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</si>
  <si>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</si>
  <si>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</si>
  <si>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</si>
  <si>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</si>
  <si>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</si>
  <si>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</si>
  <si>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</si>
  <si>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</si>
  <si>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</si>
  <si>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</si>
  <si>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</si>
  <si>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</si>
  <si>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</si>
  <si>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</si>
  <si>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</si>
  <si>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</si>
  <si>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</si>
  <si>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</si>
  <si>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</si>
  <si>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</si>
  <si>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</si>
  <si>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</si>
  <si>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</si>
  <si>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</si>
  <si>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</si>
  <si>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</si>
  <si>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</si>
  <si>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</si>
  <si>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</si>
  <si>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</si>
  <si>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</si>
  <si>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</si>
  <si>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</si>
  <si>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</si>
  <si>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</si>
  <si>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</si>
  <si>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</si>
  <si>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</si>
  <si>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</si>
  <si>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</si>
  <si>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</si>
  <si>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</si>
  <si>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</si>
  <si>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</si>
  <si>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</si>
  <si>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</si>
  <si>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</si>
  <si>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</si>
  <si>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</si>
  <si>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</si>
  <si>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</si>
  <si>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</si>
  <si>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</si>
  <si>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</si>
  <si>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</si>
  <si>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</si>
  <si>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</si>
  <si>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</si>
  <si>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</si>
  <si>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</si>
  <si>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</si>
  <si>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</si>
  <si>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</si>
  <si>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</si>
  <si>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</si>
  <si>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</si>
  <si>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</si>
  <si>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</si>
  <si>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</si>
  <si>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</si>
  <si>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</si>
  <si>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</si>
  <si>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</si>
  <si>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</si>
  <si>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</si>
  <si>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</si>
  <si>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</si>
  <si>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</si>
  <si>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</si>
  <si>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</si>
  <si>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</si>
  <si>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</si>
  <si>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</si>
  <si>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</si>
  <si>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</si>
  <si>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</si>
  <si>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</si>
  <si>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</si>
  <si>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</si>
  <si>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</si>
  <si>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</si>
  <si>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</si>
  <si>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</si>
  <si>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</si>
  <si>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</si>
  <si>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</si>
  <si>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</si>
  <si>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</si>
  <si>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</si>
  <si>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</si>
  <si>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</si>
  <si>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</si>
  <si>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</si>
  <si>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</si>
  <si>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</si>
  <si>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</si>
  <si>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</si>
  <si>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</si>
  <si>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</si>
  <si>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</si>
  <si>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</si>
  <si>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</si>
  <si>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</si>
  <si>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</si>
  <si>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</si>
  <si>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</si>
  <si>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</si>
  <si>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</si>
  <si>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</si>
  <si>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</si>
  <si>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</si>
  <si>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</si>
  <si>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</si>
  <si>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</si>
  <si>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</si>
  <si>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</si>
  <si>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</si>
  <si>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</si>
  <si>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</si>
  <si>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</si>
  <si>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</si>
  <si>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</si>
  <si>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</si>
  <si>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</si>
  <si>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</si>
  <si>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</si>
  <si>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</si>
  <si>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</si>
  <si>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</si>
  <si>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</si>
  <si>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</si>
  <si>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</si>
  <si>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</si>
  <si>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</si>
  <si>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</si>
  <si>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</si>
  <si>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</si>
  <si>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</si>
  <si>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</si>
  <si>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</si>
  <si>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</si>
  <si>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</si>
  <si>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</si>
  <si>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</si>
  <si>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</si>
  <si>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</si>
  <si>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</si>
  <si>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</si>
  <si>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</si>
  <si>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</si>
  <si>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</si>
  <si>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</si>
  <si>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</si>
  <si>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</si>
  <si>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</si>
  <si>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</si>
  <si>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</si>
  <si>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</si>
  <si>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</si>
  <si>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</si>
  <si>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</si>
  <si>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</si>
  <si>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</si>
  <si>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</si>
  <si>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</si>
  <si>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</si>
  <si>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</si>
  <si>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</si>
  <si>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</si>
  <si>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</si>
  <si>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</si>
  <si>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</si>
  <si>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</si>
  <si>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</si>
  <si>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</si>
  <si>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</si>
  <si>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</si>
  <si>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</si>
  <si>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</si>
  <si>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</si>
  <si>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</si>
  <si>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</si>
  <si>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</si>
  <si>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</si>
  <si>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</si>
  <si>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</si>
  <si>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</si>
  <si>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</si>
  <si>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</si>
  <si>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</si>
  <si>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</si>
  <si>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</si>
  <si>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</si>
  <si>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</si>
  <si>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</si>
  <si>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</si>
  <si>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</si>
  <si>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</si>
  <si>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</si>
  <si>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</si>
  <si>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</si>
  <si>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</si>
  <si>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</si>
  <si>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</si>
  <si>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</si>
  <si>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</si>
  <si>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</si>
  <si>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</si>
  <si>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</si>
  <si>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</si>
  <si>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</si>
  <si>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</si>
  <si>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</si>
  <si>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</si>
  <si>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</si>
  <si>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</si>
  <si>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</si>
  <si>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</si>
  <si>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</si>
  <si>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</si>
  <si>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</si>
  <si>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</si>
  <si>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</si>
  <si>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</si>
  <si>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</si>
  <si>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</si>
  <si>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</si>
  <si>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</si>
  <si>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</si>
  <si>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</si>
  <si>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</si>
  <si>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</si>
  <si>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</si>
  <si>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</si>
  <si>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</si>
  <si>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</si>
  <si>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</si>
  <si>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</si>
  <si>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</si>
  <si>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</si>
  <si>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</si>
  <si>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</si>
  <si>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</si>
  <si>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</si>
  <si>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</si>
  <si>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</si>
  <si>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</si>
  <si>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</si>
  <si>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</si>
  <si>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</si>
  <si>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</si>
  <si>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</si>
  <si>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</si>
  <si>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</si>
  <si>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</si>
  <si>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</si>
  <si>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</si>
  <si>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</si>
  <si>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</si>
  <si>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</si>
  <si>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</si>
  <si>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</si>
  <si>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</si>
  <si>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</si>
  <si>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</si>
  <si>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</si>
  <si>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</si>
  <si>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</si>
  <si>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</si>
  <si>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</si>
  <si>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</si>
  <si>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</si>
  <si>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</si>
  <si>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</si>
  <si>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</si>
  <si>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</si>
  <si>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</si>
  <si>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</si>
  <si>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</si>
  <si>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</si>
  <si>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</si>
  <si>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</si>
  <si>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</si>
  <si>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</si>
  <si>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</si>
  <si>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</si>
  <si>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</si>
  <si>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</si>
  <si>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</si>
  <si>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</si>
  <si>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</si>
  <si>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</si>
  <si>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</si>
  <si>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</si>
  <si>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</si>
  <si>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</si>
  <si>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</si>
  <si>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</si>
  <si>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</si>
  <si>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</si>
  <si>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</si>
  <si>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</si>
  <si>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</si>
  <si>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</si>
  <si>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</si>
  <si>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</si>
  <si>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</si>
  <si>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</si>
  <si>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</si>
  <si>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</si>
  <si>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</si>
  <si>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</si>
  <si>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</si>
  <si>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</si>
  <si>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</si>
  <si>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</si>
  <si>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</si>
  <si>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</si>
  <si>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</si>
  <si>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</si>
  <si>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</si>
  <si>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</si>
  <si>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</si>
  <si>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</si>
  <si>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</si>
  <si>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</si>
  <si>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</si>
  <si>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</si>
  <si>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</si>
  <si>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</si>
  <si>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</si>
  <si>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</si>
  <si>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</si>
  <si>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</si>
  <si>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</si>
  <si>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</si>
  <si>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</si>
  <si>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</si>
  <si>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</si>
  <si>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</si>
  <si>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</si>
  <si>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</si>
  <si>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</si>
  <si>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</si>
  <si>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</si>
  <si>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</si>
  <si>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</si>
  <si>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</si>
  <si>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</si>
  <si>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</si>
  <si>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</si>
  <si>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</si>
  <si>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</si>
  <si>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</si>
  <si>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</si>
  <si>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</si>
  <si>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</si>
  <si>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</si>
  <si>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</si>
  <si>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</si>
  <si>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</si>
  <si>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</si>
  <si>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</si>
  <si>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</si>
  <si>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</si>
  <si>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</si>
  <si>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</si>
  <si>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</si>
  <si>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</si>
  <si>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</si>
  <si>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</si>
  <si>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</si>
  <si>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</si>
  <si>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</si>
  <si>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</si>
  <si>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</si>
  <si>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</si>
  <si>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</si>
  <si>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</si>
  <si>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</si>
  <si>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</si>
  <si>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</si>
  <si>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</si>
  <si>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</si>
  <si>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</si>
  <si>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</si>
  <si>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</si>
  <si>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</si>
  <si>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</si>
  <si>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</si>
  <si>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</si>
  <si>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</si>
  <si>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</si>
  <si>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</si>
  <si>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</si>
  <si>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</si>
  <si>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</si>
  <si>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</si>
  <si>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</si>
  <si>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</si>
  <si>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</si>
  <si>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</si>
  <si>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</si>
  <si>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</si>
  <si>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</si>
  <si>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</si>
  <si>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</si>
  <si>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</si>
  <si>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</si>
  <si>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</si>
  <si>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</si>
  <si>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</si>
  <si>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</si>
  <si>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</si>
  <si>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</si>
  <si>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</si>
  <si>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</si>
  <si>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</si>
  <si>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</si>
  <si>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</si>
  <si>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</si>
  <si>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</si>
  <si>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</si>
  <si>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</si>
  <si>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</si>
  <si>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</si>
  <si>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</si>
  <si>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</si>
  <si>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</si>
  <si>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</si>
  <si>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</si>
  <si>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</si>
  <si>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</si>
  <si>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</si>
  <si>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</si>
  <si>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</si>
  <si>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</si>
  <si>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</si>
  <si>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</si>
  <si>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</si>
  <si>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</si>
  <si>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</si>
  <si>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</si>
  <si>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</si>
  <si>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</si>
  <si>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</si>
  <si>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</si>
  <si>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</si>
  <si>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</si>
  <si>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</si>
  <si>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</si>
  <si>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</si>
  <si>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</si>
  <si>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</si>
  <si>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</si>
  <si>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</si>
  <si>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</si>
  <si>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</si>
  <si>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</si>
  <si>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</si>
  <si>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</si>
  <si>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</si>
  <si>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</si>
  <si>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</si>
  <si>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</si>
  <si>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</si>
  <si>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</si>
  <si>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</si>
  <si>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</si>
  <si>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</si>
  <si>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</si>
  <si>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</si>
  <si>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</si>
  <si>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</si>
  <si>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</si>
  <si>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</si>
  <si>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</si>
  <si>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</si>
  <si>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</si>
  <si>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</si>
  <si>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</si>
  <si>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</si>
  <si>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</si>
  <si>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</si>
  <si>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</si>
  <si>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</si>
  <si>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</si>
  <si>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</si>
  <si>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</si>
  <si>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</si>
  <si>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</si>
  <si>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</si>
  <si>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</si>
  <si>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</si>
  <si>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</si>
  <si>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</si>
  <si>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</si>
  <si>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</si>
  <si>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</si>
  <si>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</si>
  <si>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</si>
  <si>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</si>
  <si>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</si>
  <si>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</si>
  <si>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</si>
  <si>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</si>
  <si>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</si>
  <si>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</si>
  <si>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</si>
  <si>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</si>
  <si>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</si>
  <si>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</si>
  <si>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</si>
  <si>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</si>
  <si>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</si>
  <si>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</si>
  <si>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</si>
  <si>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</si>
  <si>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</si>
  <si>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</si>
  <si>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</si>
  <si>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</si>
  <si>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</si>
  <si>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</si>
  <si>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</si>
  <si>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</si>
  <si>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</si>
  <si>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</si>
  <si>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</si>
  <si>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</si>
  <si>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</si>
  <si>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</si>
  <si>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</si>
  <si>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</si>
  <si>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</si>
  <si>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</si>
  <si>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</si>
  <si>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</si>
  <si>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</si>
  <si>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</si>
  <si>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</si>
  <si>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</si>
  <si>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</si>
  <si>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</si>
  <si>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</si>
  <si>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</si>
  <si>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</si>
  <si>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</si>
  <si>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</si>
  <si>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</si>
  <si>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</si>
  <si>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</si>
  <si>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</si>
  <si>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</si>
  <si>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</si>
  <si>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</si>
  <si>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</si>
  <si>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</si>
  <si>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</si>
  <si>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</si>
  <si>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</si>
  <si>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</si>
  <si>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</si>
  <si>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</si>
  <si>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</si>
  <si>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</si>
  <si>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</si>
  <si>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</si>
  <si>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</si>
  <si>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</si>
  <si>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</si>
  <si>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</si>
  <si>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</si>
  <si>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</si>
  <si>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</si>
  <si>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</si>
  <si>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</si>
  <si>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</si>
  <si>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</si>
  <si>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</si>
  <si>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</si>
  <si>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</si>
  <si>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</si>
  <si>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</si>
  <si>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</si>
  <si>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</si>
  <si>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</si>
  <si>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</si>
  <si>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</si>
  <si>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</si>
  <si>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</si>
  <si>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</si>
  <si>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</si>
  <si>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</si>
  <si>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</si>
  <si>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</si>
  <si>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</si>
  <si>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</si>
  <si>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</si>
  <si>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</si>
  <si>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</si>
  <si>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</si>
  <si>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</si>
  <si>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</si>
  <si>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</si>
  <si>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</si>
  <si>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</si>
  <si>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</si>
  <si>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</si>
  <si>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</si>
  <si>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</si>
  <si>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</si>
  <si>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</si>
  <si>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</si>
  <si>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</si>
  <si>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</si>
  <si>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</si>
  <si>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</si>
  <si>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</si>
  <si>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</si>
  <si>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</si>
  <si>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</si>
  <si>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</si>
  <si>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</si>
  <si>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</si>
  <si>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</si>
  <si>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</si>
  <si>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</si>
  <si>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</si>
  <si>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</si>
  <si>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</si>
  <si>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</si>
  <si>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</si>
  <si>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</si>
  <si>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</si>
  <si>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</si>
  <si>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</si>
  <si>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</si>
  <si>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</si>
  <si>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</si>
  <si>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</si>
  <si>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</si>
  <si>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</si>
  <si>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</si>
  <si>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</si>
  <si>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</si>
  <si>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</si>
  <si>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</si>
  <si>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</si>
  <si>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</si>
  <si>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</si>
  <si>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</si>
  <si>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</si>
  <si>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</si>
  <si>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</si>
  <si>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</si>
  <si>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</si>
  <si>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</si>
  <si>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</si>
  <si>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</si>
  <si>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</si>
  <si>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</si>
  <si>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</si>
  <si>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</si>
  <si>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</si>
  <si>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</si>
  <si>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</si>
  <si>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</si>
  <si>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</si>
  <si>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</si>
  <si>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</si>
  <si>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</si>
  <si>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</si>
  <si>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</si>
  <si>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</si>
  <si>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</si>
  <si>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</si>
  <si>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</si>
  <si>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</si>
  <si>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</si>
  <si>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</si>
  <si>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</si>
  <si>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</si>
  <si>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</si>
  <si>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</si>
  <si>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</si>
  <si>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</si>
  <si>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</si>
  <si>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</si>
  <si>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</si>
  <si>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</si>
  <si>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</si>
  <si>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</si>
  <si>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</si>
  <si>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</si>
  <si>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</si>
  <si>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</si>
  <si>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</si>
  <si>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</si>
  <si>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</si>
  <si>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</si>
  <si>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</si>
  <si>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</si>
  <si>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</si>
  <si>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</si>
  <si>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</si>
  <si>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</si>
  <si>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</si>
  <si>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</si>
  <si>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</si>
  <si>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</si>
  <si>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</si>
  <si>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</si>
  <si>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</si>
  <si>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</si>
  <si>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</si>
  <si>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</si>
  <si>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</si>
  <si>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</si>
  <si>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</si>
  <si>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</si>
  <si>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</si>
  <si>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</si>
  <si>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</si>
  <si>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</si>
  <si>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</si>
  <si>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</si>
  <si>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</si>
  <si>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</si>
  <si>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</si>
  <si>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</si>
  <si>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</si>
  <si>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</si>
  <si>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</si>
  <si>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</si>
  <si>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</si>
  <si>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</si>
  <si>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</si>
  <si>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</si>
  <si>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</si>
  <si>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</si>
  <si>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</si>
  <si>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</si>
  <si>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</si>
  <si>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</si>
  <si>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</si>
  <si>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</si>
  <si>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</si>
  <si>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</si>
  <si>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</si>
  <si>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</si>
  <si>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</si>
  <si>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</si>
  <si>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</si>
  <si>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</si>
  <si>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</si>
  <si>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</si>
  <si>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</si>
  <si>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</si>
  <si>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</si>
  <si>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</si>
  <si>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</si>
  <si>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</si>
  <si>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</si>
  <si>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</si>
  <si>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</si>
  <si>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</si>
  <si>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</si>
  <si>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</si>
  <si>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</si>
  <si>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</si>
  <si>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</si>
  <si>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</si>
  <si>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</si>
  <si>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</si>
  <si>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</si>
  <si>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</si>
  <si>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</si>
  <si>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</si>
  <si>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</si>
  <si>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</si>
  <si>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</si>
  <si>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</si>
  <si>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</si>
  <si>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</si>
  <si>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</si>
  <si>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</si>
  <si>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</si>
  <si>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</si>
  <si>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</si>
  <si>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</si>
  <si>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</si>
  <si>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</si>
  <si>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</si>
  <si>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</si>
  <si>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</si>
  <si>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</si>
  <si>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</si>
  <si>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</si>
  <si>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</si>
  <si>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</si>
  <si>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</si>
  <si>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</si>
  <si>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</si>
  <si>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</si>
  <si>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</si>
  <si>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</si>
  <si>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</si>
  <si>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</si>
  <si>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</si>
  <si>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</si>
  <si>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</si>
  <si>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</si>
  <si>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</si>
  <si>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</si>
  <si>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</si>
  <si>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</si>
  <si>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</si>
  <si>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</si>
  <si>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</si>
  <si>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</si>
  <si>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</si>
  <si>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</si>
  <si>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</si>
  <si>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</si>
  <si>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</si>
  <si>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</si>
  <si>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</si>
  <si>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</si>
  <si>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</si>
  <si>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</si>
  <si>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</si>
  <si>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</si>
  <si>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</si>
  <si>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</si>
  <si>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</si>
  <si>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</si>
  <si>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</si>
  <si>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</si>
  <si>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</si>
  <si>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</si>
  <si>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</si>
  <si>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</si>
  <si>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</si>
  <si>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</si>
  <si>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</si>
  <si>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</si>
  <si>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</si>
  <si>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</si>
  <si>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</si>
  <si>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</si>
  <si>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</si>
  <si>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</si>
  <si>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</si>
  <si>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</si>
  <si>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</si>
  <si>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</si>
  <si>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</si>
  <si>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</si>
  <si>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</si>
  <si>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</si>
  <si>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</si>
  <si>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</si>
  <si>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</si>
  <si>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</si>
  <si>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</si>
  <si>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</si>
  <si>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</si>
  <si>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</si>
  <si>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</si>
  <si>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</si>
  <si>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</si>
  <si>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</si>
  <si>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</si>
  <si>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</si>
  <si>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</si>
  <si>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</si>
  <si>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</si>
  <si>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</si>
  <si>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</si>
  <si>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</si>
  <si>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</si>
  <si>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</si>
  <si>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</si>
  <si>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</si>
  <si>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</si>
  <si>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</si>
  <si>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</si>
  <si>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</si>
  <si>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</si>
  <si>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</si>
  <si>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</si>
  <si>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</si>
  <si>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</si>
  <si>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</si>
  <si>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</si>
  <si>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</si>
  <si>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</si>
  <si>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</si>
  <si>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</si>
  <si>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</si>
  <si>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</si>
  <si>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</si>
  <si>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</si>
  <si>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</si>
  <si>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</si>
  <si>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</si>
  <si>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</si>
  <si>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</si>
  <si>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</si>
  <si>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</si>
  <si>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</si>
  <si>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</si>
  <si>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</si>
  <si>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</si>
  <si>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</si>
  <si>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</si>
  <si>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</si>
  <si>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</si>
  <si>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</si>
  <si>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</si>
  <si>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</si>
  <si>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</si>
  <si>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</si>
  <si>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</si>
  <si>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</si>
  <si>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</si>
  <si>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</si>
  <si>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</si>
  <si>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</si>
  <si>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</si>
  <si>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</si>
  <si>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</si>
  <si>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</si>
  <si>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</si>
  <si>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</si>
  <si>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</si>
  <si>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</si>
  <si>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</si>
  <si>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</si>
  <si>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</si>
  <si>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</si>
  <si>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</si>
  <si>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</si>
  <si>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</si>
  <si>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</si>
  <si>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</si>
  <si>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</si>
  <si>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</si>
  <si>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</si>
  <si>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</si>
  <si>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</si>
  <si>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</si>
  <si>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</si>
  <si>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</si>
  <si>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</si>
  <si>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</si>
  <si>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</si>
  <si>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</si>
  <si>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</si>
  <si>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</si>
  <si>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</si>
  <si>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</si>
  <si>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</si>
  <si>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</si>
  <si>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</si>
  <si>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</si>
  <si>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</si>
  <si>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</si>
  <si>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</si>
  <si>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</si>
  <si>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</si>
  <si>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</si>
  <si>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</si>
  <si>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</si>
  <si>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</si>
  <si>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</si>
  <si>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</si>
  <si>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</si>
  <si>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</si>
  <si>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</si>
  <si>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</si>
  <si>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</si>
  <si>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</si>
  <si>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</si>
  <si>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</si>
  <si>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</si>
  <si>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</si>
  <si>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</si>
  <si>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</si>
  <si>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</si>
  <si>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</si>
  <si>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</si>
  <si>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</si>
  <si>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</si>
  <si>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</si>
  <si>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</si>
  <si>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</si>
  <si>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</si>
  <si>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</si>
  <si>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</si>
  <si>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</si>
  <si>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</si>
  <si>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</si>
  <si>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</si>
  <si>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</si>
  <si>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</si>
  <si>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</si>
  <si>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</si>
  <si>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</si>
  <si>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</si>
  <si>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</si>
  <si>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</si>
  <si>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</si>
  <si>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</si>
  <si>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</si>
  <si>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</si>
  <si>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</si>
  <si>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</si>
  <si>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</si>
  <si>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</si>
  <si>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</si>
  <si>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</si>
  <si>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</si>
  <si>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</si>
  <si>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</si>
  <si>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</si>
  <si>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</si>
  <si>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</si>
  <si>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</si>
  <si>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</si>
  <si>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</si>
  <si>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</si>
  <si>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</si>
  <si>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</si>
  <si>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</si>
  <si>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</si>
  <si>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</si>
  <si>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</si>
  <si>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</si>
  <si>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</si>
  <si>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</si>
  <si>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</si>
  <si>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</si>
  <si>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</si>
  <si>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</si>
  <si>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</si>
  <si>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</si>
  <si>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</si>
  <si>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</si>
  <si>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</si>
  <si>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</si>
  <si>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</si>
  <si>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</si>
  <si>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</si>
  <si>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</si>
  <si>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</si>
  <si>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</si>
  <si>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</si>
  <si>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</si>
  <si>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</si>
  <si>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</si>
  <si>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</si>
  <si>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</si>
  <si>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</si>
  <si>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</si>
  <si>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</si>
  <si>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</si>
  <si>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</si>
  <si>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</si>
  <si>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</si>
  <si>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</si>
  <si>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</si>
  <si>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</si>
  <si>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</si>
  <si>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</si>
  <si>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</si>
  <si>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</si>
  <si>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</si>
  <si>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</si>
  <si>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</si>
  <si>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</si>
  <si>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</si>
  <si>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</si>
  <si>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</si>
  <si>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</si>
  <si>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</si>
  <si>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</si>
  <si>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</si>
  <si>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</si>
  <si>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</si>
  <si>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</si>
  <si>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</si>
  <si>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</si>
  <si>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</si>
  <si>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</si>
  <si>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</si>
  <si>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</si>
  <si>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</si>
  <si>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</si>
  <si>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</si>
  <si>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</si>
  <si>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</si>
  <si>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</si>
  <si>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</si>
  <si>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</si>
  <si>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</si>
  <si>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</si>
  <si>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</si>
  <si>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</si>
  <si>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</si>
  <si>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</si>
  <si>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</si>
  <si>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</si>
  <si>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</si>
  <si>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</si>
  <si>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</si>
  <si>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</si>
  <si>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</si>
  <si>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</si>
  <si>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</si>
  <si>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</si>
  <si>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</si>
  <si>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</si>
  <si>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</si>
  <si>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</si>
  <si>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</si>
  <si>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</si>
  <si>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</si>
  <si>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</si>
  <si>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</si>
  <si>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</si>
  <si>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</si>
  <si>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</si>
  <si>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</si>
  <si>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</si>
  <si>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</si>
  <si>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</si>
  <si>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</si>
  <si>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</si>
  <si>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</si>
  <si>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</si>
  <si>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</si>
  <si>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</si>
  <si>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</si>
  <si>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</si>
  <si>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</si>
  <si>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</si>
  <si>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</si>
  <si>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</si>
  <si>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</si>
  <si>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</si>
  <si>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</si>
  <si>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</si>
  <si>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</si>
  <si>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</si>
  <si>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</si>
  <si>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</si>
  <si>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</si>
  <si>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</si>
  <si>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</si>
  <si>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</si>
  <si>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</si>
  <si>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</si>
  <si>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</si>
  <si>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</si>
  <si>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</si>
  <si>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</si>
  <si>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</si>
  <si>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</si>
  <si>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</si>
  <si>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</si>
  <si>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</si>
  <si>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</si>
  <si>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</si>
  <si>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</si>
  <si>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</si>
  <si>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</si>
  <si>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</si>
  <si>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</si>
  <si>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</si>
  <si>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</si>
  <si>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</si>
  <si>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</si>
  <si>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</si>
  <si>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</si>
  <si>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</si>
  <si>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</si>
  <si>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</si>
  <si>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</si>
  <si>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</si>
  <si>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</si>
  <si>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</si>
  <si>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</si>
  <si>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</si>
  <si>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</si>
  <si>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</si>
  <si>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</si>
  <si>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</si>
  <si>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</si>
  <si>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</si>
  <si>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</si>
  <si>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</si>
  <si>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</si>
  <si>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</si>
  <si>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</si>
  <si>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</si>
  <si>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</si>
  <si>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</si>
  <si>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</si>
  <si>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</si>
  <si>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</si>
  <si>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</si>
  <si>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</si>
  <si>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</si>
  <si>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</si>
  <si>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</si>
  <si>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</si>
  <si>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</si>
  <si>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</si>
  <si>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</si>
  <si>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</si>
  <si>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</si>
  <si>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</si>
  <si>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</si>
  <si>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</si>
  <si>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</si>
  <si>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</si>
  <si>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</si>
  <si>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</si>
  <si>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</si>
  <si>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</si>
  <si>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</si>
  <si>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</si>
  <si>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</si>
  <si>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</si>
  <si>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</si>
  <si>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</si>
  <si>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</si>
  <si>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</si>
  <si>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</si>
  <si>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</si>
  <si>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</si>
  <si>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</si>
  <si>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</si>
  <si>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</si>
  <si>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</si>
  <si>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</si>
  <si>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</si>
  <si>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</si>
  <si>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</si>
  <si>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</si>
  <si>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</si>
  <si>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</si>
  <si>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</si>
  <si>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</si>
  <si>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</si>
  <si>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</si>
  <si>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</si>
  <si>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</si>
  <si>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</si>
  <si>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</si>
  <si>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</si>
  <si>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</si>
  <si>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</si>
  <si>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</si>
  <si>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</si>
  <si>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</si>
  <si>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</si>
  <si>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</si>
  <si>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</si>
  <si>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</si>
  <si>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</si>
  <si>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</si>
  <si>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</si>
  <si>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</si>
  <si>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</si>
  <si>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</si>
  <si>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</si>
  <si>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</si>
  <si>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</si>
  <si>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</si>
  <si>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</si>
  <si>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</si>
  <si>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</si>
  <si>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</si>
  <si>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</si>
  <si>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</si>
  <si>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</si>
  <si>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</si>
  <si>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</si>
  <si>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</si>
  <si>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</si>
  <si>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</si>
  <si>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</si>
  <si>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</si>
  <si>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</si>
  <si>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</si>
  <si>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</si>
  <si>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</si>
  <si>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</si>
  <si>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</si>
  <si>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</si>
  <si>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</si>
  <si>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</si>
  <si>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</si>
  <si>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</si>
  <si>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</si>
  <si>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</si>
  <si>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</si>
  <si>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</si>
  <si>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</si>
  <si>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</si>
  <si>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</si>
  <si>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</si>
  <si>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</si>
  <si>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</si>
  <si>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</si>
  <si>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</si>
  <si>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</si>
  <si>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</si>
  <si>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</si>
  <si>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</si>
  <si>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</si>
  <si>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</si>
  <si>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</si>
  <si>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</si>
  <si>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</si>
  <si>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</si>
  <si>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</si>
  <si>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</si>
  <si>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</si>
  <si>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</si>
  <si>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</si>
  <si>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</si>
  <si>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</si>
  <si>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</si>
  <si>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</si>
  <si>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</si>
  <si>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</si>
  <si>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</si>
  <si>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</si>
  <si>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</si>
  <si>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</si>
  <si>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</si>
  <si>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</si>
  <si>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</si>
  <si>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</si>
  <si>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</si>
  <si>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</si>
  <si>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</si>
  <si>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</si>
  <si>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</si>
  <si>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</si>
  <si>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</si>
  <si>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</si>
  <si>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</si>
  <si>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</si>
  <si>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</si>
  <si>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</si>
  <si>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</si>
  <si>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</si>
  <si>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</si>
  <si>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</si>
  <si>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</si>
  <si>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</si>
  <si>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</si>
  <si>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</si>
  <si>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</si>
  <si>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</si>
  <si>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</si>
  <si>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</si>
  <si>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</si>
  <si>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</si>
  <si>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</si>
  <si>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</si>
  <si>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</si>
  <si>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</si>
  <si>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</si>
  <si>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</si>
  <si>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</si>
  <si>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</si>
  <si>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</si>
  <si>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</si>
  <si>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</si>
  <si>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</si>
  <si>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</si>
  <si>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</si>
  <si>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</si>
  <si>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</si>
  <si>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</si>
  <si>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</si>
  <si>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</si>
  <si>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</si>
  <si>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</si>
  <si>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</si>
  <si>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</si>
  <si>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</si>
  <si>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</si>
  <si>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</si>
  <si>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</si>
  <si>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</si>
  <si>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</si>
  <si>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</si>
  <si>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</si>
  <si>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</si>
  <si>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</si>
  <si>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</si>
  <si>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</si>
  <si>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</si>
  <si>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</si>
  <si>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</si>
  <si>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</si>
  <si>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</si>
  <si>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</si>
  <si>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</si>
  <si>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</si>
  <si>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</si>
  <si>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</si>
  <si>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</si>
  <si>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</si>
  <si>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</si>
  <si>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</si>
  <si>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</si>
  <si>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</si>
  <si>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</si>
  <si>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</si>
  <si>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</si>
  <si>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</si>
  <si>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</si>
  <si>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</si>
  <si>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</si>
  <si>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</si>
  <si>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</si>
  <si>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</si>
  <si>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</si>
  <si>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</si>
  <si>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</si>
  <si>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</si>
  <si>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</si>
  <si>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</si>
  <si>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</si>
  <si>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</si>
  <si>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</si>
  <si>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</si>
  <si>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</si>
  <si>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</si>
  <si>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</si>
  <si>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</si>
  <si>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</si>
  <si>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</si>
  <si>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</si>
  <si>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</si>
  <si>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</si>
  <si>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</si>
  <si>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</si>
  <si>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</si>
  <si>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</si>
  <si>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</si>
  <si>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</si>
  <si>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</si>
  <si>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</si>
  <si>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</si>
  <si>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</si>
  <si>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</si>
  <si>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</si>
  <si>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</si>
  <si>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</si>
  <si>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</si>
  <si>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</si>
  <si>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</si>
  <si>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</si>
  <si>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</si>
  <si>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</si>
  <si>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</si>
  <si>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</si>
  <si>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</si>
  <si>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</si>
  <si>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</si>
  <si>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</si>
  <si>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</si>
  <si>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</si>
  <si>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</si>
  <si>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</si>
  <si>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</si>
  <si>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</si>
  <si>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</si>
  <si>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</si>
  <si>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</si>
  <si>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</si>
  <si>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</si>
  <si>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</si>
  <si>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</si>
  <si>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</si>
  <si>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</si>
  <si>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</si>
  <si>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</si>
  <si>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</si>
  <si>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</si>
  <si>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</si>
  <si>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</si>
  <si>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</si>
  <si>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</si>
  <si>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</si>
  <si>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</si>
  <si>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</si>
  <si>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</si>
  <si>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</si>
  <si>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</si>
  <si>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</si>
  <si>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</si>
  <si>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</si>
  <si>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</si>
  <si>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</si>
  <si>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</si>
  <si>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</si>
  <si>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</si>
  <si>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</si>
  <si>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</si>
  <si>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</si>
  <si>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</si>
  <si>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</si>
  <si>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</si>
  <si>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</si>
  <si>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</si>
  <si>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</si>
  <si>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</si>
  <si>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</si>
  <si>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</si>
  <si>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</si>
  <si>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</si>
  <si>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</si>
  <si>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</si>
  <si>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</si>
  <si>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</si>
  <si>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</si>
  <si>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</si>
  <si>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</si>
  <si>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</si>
  <si>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</si>
  <si>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</si>
  <si>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</si>
  <si>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</si>
  <si>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</si>
  <si>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</si>
  <si>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</si>
  <si>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</si>
  <si>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</si>
  <si>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</si>
  <si>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</si>
  <si>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</si>
  <si>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</si>
  <si>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</si>
  <si>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</si>
  <si>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</si>
  <si>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</si>
  <si>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</si>
  <si>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</si>
  <si>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</si>
  <si>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</si>
  <si>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</si>
  <si>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</si>
  <si>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</si>
  <si>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</si>
  <si>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</si>
  <si>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</si>
  <si>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</si>
  <si>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</si>
  <si>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</si>
  <si>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</si>
  <si>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</si>
  <si>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</si>
  <si>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</si>
  <si>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</si>
  <si>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</si>
  <si>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</si>
  <si>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</si>
  <si>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</si>
  <si>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</si>
  <si>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</si>
  <si>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</si>
  <si>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</si>
  <si>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</si>
  <si>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</si>
  <si>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</si>
  <si>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</si>
  <si>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</si>
  <si>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</si>
  <si>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</si>
  <si>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</si>
  <si>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</si>
  <si>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</si>
  <si>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</si>
  <si>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</si>
  <si>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</si>
  <si>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</si>
  <si>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</si>
  <si>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</si>
  <si>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</si>
  <si>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</si>
  <si>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</si>
  <si>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</si>
  <si>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</si>
  <si>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</si>
  <si>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</si>
  <si>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</si>
  <si>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</si>
  <si>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</si>
  <si>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</si>
  <si>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</si>
  <si>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</si>
  <si>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</si>
  <si>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</si>
  <si>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</si>
  <si>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</si>
  <si>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</si>
  <si>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</si>
  <si>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</si>
  <si>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</si>
  <si>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</si>
  <si>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</si>
  <si>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</si>
  <si>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</si>
  <si>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</si>
  <si>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</si>
  <si>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</si>
  <si>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</si>
  <si>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</si>
  <si>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</si>
  <si>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</si>
  <si>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</si>
  <si>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</si>
  <si>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</si>
  <si>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</si>
  <si>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</si>
  <si>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</si>
  <si>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</si>
  <si>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</si>
  <si>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</si>
  <si>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</si>
  <si>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</si>
  <si>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</si>
  <si>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</si>
  <si>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</si>
  <si>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</si>
  <si>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</si>
  <si>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</si>
  <si>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</si>
  <si>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</si>
  <si>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</si>
  <si>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</si>
  <si>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</si>
  <si>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</si>
  <si>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</si>
  <si>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</si>
  <si>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</si>
  <si>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</si>
  <si>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</si>
  <si>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</si>
  <si>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</si>
  <si>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</si>
  <si>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</si>
  <si>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</si>
  <si>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</si>
  <si>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</si>
  <si>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</si>
  <si>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</si>
  <si>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</si>
  <si>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</si>
  <si>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</si>
  <si>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</si>
  <si>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</si>
  <si>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</si>
  <si>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</si>
  <si>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</si>
  <si>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</si>
  <si>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</si>
  <si>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</si>
  <si>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</si>
  <si>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</si>
  <si>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</si>
  <si>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</si>
  <si>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</si>
  <si>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</si>
  <si>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</si>
  <si>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</si>
  <si>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</si>
  <si>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</si>
  <si>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</si>
  <si>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</si>
  <si>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</si>
  <si>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</si>
  <si>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</si>
  <si>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</si>
  <si>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</si>
  <si>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</si>
  <si>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</si>
  <si>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</si>
  <si>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</si>
  <si>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</si>
  <si>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</si>
  <si>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</si>
  <si>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</si>
  <si>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</si>
  <si>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</si>
  <si>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</si>
  <si>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</si>
  <si>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</si>
  <si>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</si>
  <si>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</si>
  <si>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</si>
  <si>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</si>
  <si>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</si>
  <si>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</si>
  <si>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</si>
  <si>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</si>
  <si>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</si>
  <si>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</si>
  <si>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</si>
  <si>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</si>
  <si>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</si>
  <si>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</si>
  <si>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</si>
  <si>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</si>
  <si>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</si>
  <si>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</si>
  <si>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</si>
  <si>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</si>
  <si>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</si>
  <si>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</si>
  <si>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</si>
  <si>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</si>
  <si>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</si>
  <si>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</si>
  <si>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</si>
  <si>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</si>
  <si>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</si>
  <si>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</si>
  <si>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</si>
  <si>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</si>
  <si>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</si>
  <si>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</si>
  <si>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</si>
  <si>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</si>
  <si>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</si>
  <si>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</si>
  <si>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</si>
  <si>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</si>
  <si>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</si>
  <si>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</si>
  <si>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</si>
  <si>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</si>
  <si>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</si>
  <si>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</si>
  <si>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</si>
  <si>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</si>
  <si>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</si>
  <si>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</si>
  <si>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</si>
  <si>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</si>
  <si>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</si>
  <si>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</si>
  <si>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</si>
  <si>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</si>
  <si>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</si>
  <si>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</si>
  <si>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</si>
  <si>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</si>
  <si>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</si>
  <si>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</si>
  <si>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</si>
  <si>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</si>
  <si>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</si>
  <si>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</si>
  <si>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</si>
  <si>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</si>
  <si>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</si>
  <si>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</si>
  <si>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</si>
  <si>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</si>
  <si>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</si>
  <si>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</si>
  <si>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</si>
  <si>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</si>
  <si>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</si>
  <si>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</si>
  <si>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</si>
  <si>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</si>
  <si>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</si>
  <si>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</si>
  <si>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</si>
  <si>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</si>
  <si>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</si>
  <si>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</si>
  <si>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</si>
  <si>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</si>
  <si>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</si>
  <si>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</si>
  <si>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</si>
  <si>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</si>
  <si>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</si>
  <si>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</si>
  <si>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</si>
  <si>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</si>
  <si>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</si>
  <si>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</si>
  <si>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</si>
  <si>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</si>
  <si>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</si>
  <si>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</si>
  <si>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</si>
  <si>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</si>
  <si>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</si>
  <si>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</si>
  <si>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</si>
  <si>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</si>
  <si>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</si>
  <si>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</si>
  <si>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</si>
  <si>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</si>
  <si>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</si>
  <si>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</si>
  <si>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</si>
  <si>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</si>
  <si>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</si>
  <si>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</si>
  <si>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</si>
  <si>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</si>
  <si>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</si>
  <si>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</si>
  <si>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</si>
  <si>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</si>
  <si>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</si>
  <si>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</si>
  <si>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</si>
  <si>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</si>
  <si>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</si>
  <si>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</si>
  <si>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</si>
  <si>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</si>
  <si>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</si>
  <si>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</si>
  <si>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</si>
  <si>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</si>
  <si>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</si>
  <si>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</si>
  <si>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</si>
  <si>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</si>
  <si>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</si>
  <si>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</si>
  <si>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</si>
  <si>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</si>
  <si>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</si>
  <si>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</si>
  <si>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</si>
  <si>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</si>
  <si>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</si>
  <si>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</si>
  <si>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</si>
  <si>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</si>
  <si>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</si>
  <si>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</si>
  <si>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</si>
  <si>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</si>
  <si>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</si>
  <si>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</si>
  <si>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</si>
  <si>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</si>
  <si>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</si>
  <si>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</si>
  <si>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</si>
  <si>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</si>
  <si>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</si>
  <si>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</si>
  <si>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</si>
  <si>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</si>
  <si>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</si>
  <si>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</si>
  <si>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</si>
  <si>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</si>
  <si>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</si>
  <si>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</si>
  <si>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</si>
  <si>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</si>
  <si>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</si>
  <si>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</si>
  <si>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</si>
  <si>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</si>
  <si>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</si>
  <si>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</si>
  <si>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</si>
  <si>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</si>
  <si>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</si>
  <si>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</si>
  <si>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</si>
  <si>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</si>
  <si>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</si>
  <si>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</si>
  <si>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</si>
  <si>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</si>
  <si>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</si>
  <si>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</si>
  <si>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</si>
  <si>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</si>
  <si>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</si>
  <si>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</si>
  <si>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</si>
  <si>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</si>
  <si>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</si>
  <si>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</si>
  <si>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</si>
  <si>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</si>
  <si>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</si>
  <si>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</si>
  <si>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</si>
  <si>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</si>
  <si>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</si>
  <si>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</si>
  <si>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</si>
  <si>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</si>
  <si>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</si>
  <si>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</si>
  <si>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</si>
  <si>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</si>
  <si>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</si>
  <si>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</si>
  <si>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</si>
  <si>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</si>
  <si>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</si>
  <si>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</si>
  <si>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</si>
  <si>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</si>
  <si>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</si>
  <si>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</si>
  <si>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</si>
  <si>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</si>
  <si>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</si>
  <si>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</si>
  <si>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</si>
  <si>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</si>
  <si>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</si>
  <si>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</si>
  <si>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</si>
  <si>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</si>
  <si>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</si>
  <si>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</si>
  <si>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</si>
  <si>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</si>
  <si>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</si>
  <si>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</si>
  <si>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</si>
  <si>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</si>
  <si>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</si>
  <si>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</si>
  <si>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</si>
  <si>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</si>
  <si>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</si>
  <si>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</si>
  <si>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</si>
  <si>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</si>
  <si>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</si>
  <si>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</si>
  <si>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</si>
  <si>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</si>
  <si>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</si>
  <si>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</si>
  <si>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</si>
  <si>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</si>
  <si>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</si>
  <si>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</si>
  <si>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</si>
  <si>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</si>
  <si>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</si>
  <si>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</si>
  <si>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</si>
  <si>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</si>
  <si>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</si>
  <si>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</si>
  <si>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</si>
  <si>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</si>
  <si>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</si>
  <si>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</si>
  <si>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</si>
  <si>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</si>
  <si>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</si>
  <si>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</si>
  <si>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</si>
  <si>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</si>
  <si>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</si>
  <si>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</si>
  <si>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</si>
  <si>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</si>
  <si>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</si>
  <si>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</si>
  <si>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</si>
  <si>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</si>
  <si>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</si>
  <si>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</si>
  <si>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</si>
  <si>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</si>
  <si>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</si>
  <si>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</si>
  <si>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</si>
  <si>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</si>
  <si>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</si>
  <si>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</si>
  <si>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</si>
  <si>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</si>
  <si>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</si>
  <si>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</si>
  <si>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</si>
  <si>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</si>
  <si>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</si>
  <si>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</si>
  <si>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</si>
  <si>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</si>
  <si>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</si>
  <si>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</si>
  <si>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</si>
  <si>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</si>
  <si>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</si>
  <si>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</si>
  <si>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</si>
  <si>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</si>
  <si>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</si>
  <si>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</si>
  <si>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</si>
  <si>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</si>
  <si>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</si>
  <si>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</si>
  <si>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</si>
  <si>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</si>
  <si>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</si>
  <si>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</si>
  <si>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</si>
  <si>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</si>
  <si>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</si>
  <si>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</si>
  <si>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</si>
  <si>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</si>
  <si>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</si>
  <si>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</si>
  <si>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</si>
  <si>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</si>
  <si>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</si>
  <si>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</si>
  <si>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</si>
  <si>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</si>
  <si>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</si>
  <si>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</si>
  <si>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</si>
  <si>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</si>
  <si>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</si>
  <si>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</si>
  <si>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</si>
  <si>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</si>
  <si>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</si>
  <si>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</si>
  <si>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</si>
  <si>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</si>
  <si>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</si>
  <si>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</si>
  <si>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</si>
  <si>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</si>
  <si>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</si>
  <si>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</si>
  <si>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</si>
  <si>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</si>
  <si>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</si>
  <si>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</si>
  <si>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</si>
  <si>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</si>
  <si>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</si>
  <si>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</si>
  <si>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</si>
  <si>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</si>
  <si>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</si>
  <si>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</si>
  <si>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</si>
  <si>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</si>
  <si>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</si>
  <si>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</si>
  <si>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</si>
  <si>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</si>
  <si>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</si>
  <si>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</si>
  <si>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</si>
  <si>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</si>
  <si>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</si>
  <si>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</si>
  <si>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</si>
  <si>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</si>
  <si>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</si>
  <si>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</si>
  <si>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</si>
  <si>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</si>
  <si>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</si>
  <si>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</si>
  <si>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</si>
  <si>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</si>
  <si>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</si>
  <si>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</si>
  <si>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</si>
  <si>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</si>
  <si>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</si>
  <si>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</si>
  <si>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</si>
  <si>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</si>
  <si>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</si>
  <si>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</si>
  <si>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</si>
  <si>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</si>
  <si>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</si>
  <si>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</si>
  <si>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</si>
  <si>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</si>
  <si>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</si>
  <si>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</si>
  <si>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</si>
  <si>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</si>
  <si>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</si>
  <si>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</si>
  <si>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</si>
  <si>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</si>
  <si>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</si>
  <si>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</si>
  <si>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</si>
  <si>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</si>
  <si>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</si>
  <si>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</si>
  <si>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</si>
  <si>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</si>
  <si>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</si>
  <si>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</si>
  <si>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</si>
  <si>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</si>
  <si>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</si>
  <si>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</si>
  <si>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</si>
  <si>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</si>
  <si>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</si>
  <si>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</si>
  <si>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</si>
  <si>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</si>
  <si>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</si>
  <si>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</si>
  <si>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</si>
  <si>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</si>
  <si>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</si>
  <si>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</si>
  <si>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</si>
  <si>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</si>
  <si>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</si>
  <si>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</si>
  <si>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</si>
  <si>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</si>
  <si>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</si>
  <si>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</si>
  <si>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</si>
  <si>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</si>
  <si>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</si>
  <si>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</si>
  <si>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</si>
  <si>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</si>
  <si>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</si>
  <si>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</si>
  <si>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</si>
  <si>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</si>
  <si>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</si>
  <si>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</si>
  <si>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</si>
  <si>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</si>
  <si>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</si>
  <si>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</si>
  <si>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</si>
  <si>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</si>
  <si>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</si>
  <si>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</si>
  <si>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</si>
  <si>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</si>
  <si>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</si>
  <si>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</si>
  <si>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</si>
  <si>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</si>
  <si>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</si>
  <si>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</si>
  <si>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</si>
  <si>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</si>
  <si>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</si>
  <si>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</si>
  <si>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</si>
  <si>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</si>
  <si>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</si>
  <si>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</si>
  <si>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</si>
  <si>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</si>
  <si>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</si>
  <si>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</si>
  <si>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</si>
  <si>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</si>
  <si>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</si>
  <si>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</si>
  <si>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</si>
  <si>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</si>
  <si>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</si>
  <si>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</si>
  <si>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</si>
  <si>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</si>
  <si>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</si>
  <si>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</si>
  <si>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</si>
  <si>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</si>
  <si>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</si>
  <si>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</si>
  <si>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</si>
  <si>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</si>
  <si>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</si>
  <si>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</si>
  <si>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</si>
  <si>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</si>
  <si>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</si>
  <si>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</si>
  <si>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</si>
  <si>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</si>
  <si>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</si>
  <si>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</si>
  <si>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</si>
  <si>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</si>
  <si>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</si>
  <si>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</si>
  <si>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</si>
  <si>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</si>
  <si>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</si>
  <si>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</si>
  <si>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</si>
  <si>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</si>
  <si>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</si>
  <si>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</si>
  <si>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</si>
  <si>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</si>
  <si>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</si>
  <si>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</si>
  <si>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</si>
  <si>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</si>
  <si>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</si>
  <si>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</si>
  <si>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</si>
  <si>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</si>
  <si>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</si>
  <si>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</si>
  <si>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</si>
  <si>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</si>
  <si>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</si>
  <si>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</si>
  <si>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</si>
  <si>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</si>
  <si>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</si>
  <si>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</si>
  <si>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</si>
  <si>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</si>
  <si>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</si>
  <si>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</si>
  <si>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</si>
  <si>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</si>
  <si>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</si>
  <si>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</si>
  <si>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</si>
  <si>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</si>
  <si>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</si>
  <si>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</si>
  <si>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</si>
  <si>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</si>
  <si>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</si>
  <si>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</si>
  <si>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</si>
  <si>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</si>
  <si>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</si>
  <si>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</si>
  <si>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</si>
  <si>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</si>
  <si>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</si>
  <si>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</si>
  <si>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</si>
  <si>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</si>
  <si>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</si>
  <si>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</si>
  <si>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</si>
  <si>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</si>
  <si>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</si>
  <si>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</si>
  <si>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</si>
  <si>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</si>
  <si>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</si>
  <si>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</si>
  <si>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</si>
  <si>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</si>
  <si>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</si>
  <si>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</si>
  <si>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</si>
  <si>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</si>
  <si>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</si>
  <si>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</si>
  <si>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</si>
  <si>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</si>
  <si>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</si>
  <si>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</si>
  <si>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</si>
  <si>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</si>
  <si>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</si>
  <si>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</si>
  <si>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</si>
  <si>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</si>
  <si>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</si>
  <si>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</si>
  <si>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</si>
  <si>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</si>
  <si>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</si>
  <si>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</si>
  <si>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</si>
  <si>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</si>
  <si>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</si>
  <si>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</si>
  <si>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</si>
  <si>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</si>
  <si>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</si>
  <si>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</si>
  <si>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</si>
  <si>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</si>
  <si>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</si>
  <si>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</si>
  <si>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</si>
  <si>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</si>
  <si>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</si>
  <si>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</si>
  <si>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</si>
  <si>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</si>
  <si>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</si>
  <si>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</si>
  <si>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</si>
  <si>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</si>
  <si>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</si>
  <si>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</si>
  <si>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</si>
  <si>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</si>
  <si>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</si>
  <si>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</si>
  <si>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</si>
  <si>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</si>
  <si>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</si>
  <si>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</si>
  <si>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</si>
  <si>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</si>
  <si>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</si>
  <si>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</si>
  <si>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</si>
  <si>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</si>
  <si>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</si>
  <si>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</si>
  <si>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</si>
  <si>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</si>
  <si>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</si>
  <si>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</si>
  <si>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</si>
  <si>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</si>
  <si>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</si>
  <si>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</si>
  <si>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</si>
  <si>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</si>
  <si>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</si>
  <si>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</si>
  <si>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</si>
  <si>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</si>
  <si>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</si>
  <si>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</si>
  <si>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</si>
  <si>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</si>
  <si>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</si>
  <si>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</si>
  <si>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</si>
  <si>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</si>
  <si>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</si>
  <si>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</si>
  <si>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</si>
  <si>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</si>
  <si>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</si>
  <si>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</si>
  <si>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</si>
  <si>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</si>
  <si>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</si>
  <si>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</si>
  <si>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</si>
  <si>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</si>
  <si>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</si>
  <si>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</si>
  <si>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</si>
  <si>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</si>
  <si>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</si>
  <si>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</si>
  <si>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</si>
  <si>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</si>
  <si>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</si>
  <si>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</si>
  <si>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</si>
  <si>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</si>
  <si>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</si>
  <si>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</si>
  <si>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</si>
  <si>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</si>
  <si>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</si>
  <si>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</si>
  <si>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</si>
  <si>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</si>
  <si>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</si>
  <si>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</si>
  <si>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</si>
  <si>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</si>
  <si>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</si>
  <si>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</si>
  <si>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</si>
  <si>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</si>
  <si>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</si>
  <si>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</si>
  <si>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</si>
  <si>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</si>
  <si>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</si>
  <si>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</si>
  <si>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</si>
  <si>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</si>
  <si>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</si>
  <si>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</si>
  <si>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</si>
  <si>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</si>
  <si>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</si>
  <si>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</si>
  <si>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</si>
  <si>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</si>
  <si>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</si>
  <si>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</si>
  <si>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</si>
  <si>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</si>
  <si>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</si>
  <si>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</si>
  <si>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</si>
  <si>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</si>
  <si>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</si>
  <si>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</si>
  <si>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</si>
  <si>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</si>
  <si>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</si>
  <si>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</si>
  <si>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</si>
  <si>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</si>
  <si>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</si>
  <si>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</si>
  <si>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</si>
  <si>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</si>
  <si>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</si>
  <si>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</si>
  <si>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</si>
  <si>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</si>
  <si>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</si>
  <si>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</si>
  <si>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</si>
  <si>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</si>
  <si>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</si>
  <si>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</si>
  <si>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</si>
  <si>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</si>
  <si>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</si>
  <si>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</si>
  <si>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</si>
  <si>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</si>
  <si>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</si>
  <si>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</si>
  <si>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</si>
  <si>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</si>
  <si>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</si>
  <si>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</si>
  <si>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</si>
  <si>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</si>
  <si>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</si>
  <si>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</si>
  <si>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</si>
  <si>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</si>
  <si>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</si>
  <si>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</si>
  <si>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</si>
  <si>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</si>
  <si>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</si>
  <si>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</si>
  <si>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</si>
  <si>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</si>
  <si>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</si>
  <si>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</si>
  <si>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</si>
  <si>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</si>
  <si>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</si>
  <si>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</si>
  <si>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</si>
  <si>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</si>
  <si>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</si>
  <si>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</si>
  <si>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</si>
  <si>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</si>
  <si>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</si>
  <si>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</si>
  <si>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</si>
  <si>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</si>
  <si>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</si>
  <si>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</si>
  <si>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</si>
  <si>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</si>
  <si>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</si>
  <si>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</si>
  <si>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</si>
  <si>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</si>
  <si>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</si>
  <si>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</si>
  <si>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</si>
  <si>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</si>
  <si>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</si>
  <si>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</si>
  <si>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</si>
  <si>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</si>
  <si>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</si>
  <si>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</si>
  <si>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</si>
  <si>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</si>
  <si>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</si>
  <si>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</si>
  <si>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</si>
  <si>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</si>
  <si>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</si>
  <si>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</si>
  <si>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</si>
  <si>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</si>
  <si>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</si>
  <si>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</si>
  <si>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</si>
  <si>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</si>
  <si>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</si>
  <si>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</si>
  <si>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</si>
  <si>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</si>
  <si>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</si>
  <si>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</si>
  <si>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</si>
  <si>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</si>
  <si>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</si>
  <si>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</si>
  <si>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</si>
  <si>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</si>
  <si>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</si>
  <si>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</si>
  <si>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</si>
  <si>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</si>
  <si>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</si>
  <si>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</si>
  <si>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</si>
  <si>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</si>
  <si>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</si>
  <si>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</si>
  <si>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</si>
  <si>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</si>
  <si>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</si>
  <si>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</si>
  <si>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</si>
  <si>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</si>
  <si>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</si>
  <si>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</si>
  <si>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</si>
  <si>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</si>
  <si>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</si>
  <si>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</si>
  <si>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</si>
  <si>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</si>
  <si>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</si>
  <si>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</si>
  <si>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</si>
  <si>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</si>
  <si>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</si>
  <si>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</si>
  <si>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</si>
  <si>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</si>
  <si>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</si>
  <si>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</si>
  <si>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</si>
  <si>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</si>
  <si>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</si>
  <si>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</si>
  <si>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</si>
  <si>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</si>
  <si>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</si>
  <si>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</si>
  <si>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</si>
  <si>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</si>
  <si>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</si>
  <si>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</si>
  <si>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</si>
  <si>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</si>
  <si>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</si>
  <si>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</si>
  <si>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</si>
  <si>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</si>
  <si>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</si>
  <si>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</si>
  <si>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</si>
  <si>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</si>
  <si>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</si>
  <si>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</si>
  <si>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</si>
  <si>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</si>
  <si>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</si>
  <si>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</si>
  <si>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</si>
  <si>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</si>
  <si>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</si>
  <si>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</si>
  <si>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</si>
  <si>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</si>
  <si>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</si>
  <si>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</si>
  <si>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</si>
  <si>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</si>
  <si>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</si>
  <si>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</si>
  <si>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</si>
  <si>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</si>
  <si>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</si>
  <si>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</si>
  <si>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</si>
  <si>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</si>
  <si>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</si>
  <si>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</si>
  <si>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</si>
  <si>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</si>
  <si>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</si>
  <si>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</si>
  <si>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</si>
  <si>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</si>
  <si>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</si>
  <si>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</si>
  <si>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</si>
  <si>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</si>
  <si>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</si>
  <si>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</si>
  <si>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</si>
  <si>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</si>
  <si>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</si>
  <si>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</si>
  <si>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</si>
  <si>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</si>
  <si>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</si>
  <si>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</si>
  <si>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</si>
  <si>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</si>
  <si>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</si>
  <si>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</si>
  <si>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</si>
  <si>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</si>
  <si>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</si>
  <si>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</si>
  <si>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</si>
  <si>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</si>
  <si>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</si>
  <si>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</si>
  <si>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</si>
  <si>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</si>
  <si>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</si>
  <si>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</si>
  <si>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</si>
  <si>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</si>
  <si>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</si>
  <si>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</si>
  <si>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</si>
  <si>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</si>
  <si>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</si>
  <si>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</si>
  <si>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</si>
  <si>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</si>
  <si>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</si>
  <si>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</si>
  <si>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</si>
  <si>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</si>
  <si>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</si>
  <si>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</si>
  <si>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</si>
  <si>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</si>
  <si>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</si>
  <si>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</si>
  <si>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</si>
  <si>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</si>
  <si>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</si>
  <si>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</si>
  <si>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</si>
  <si>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</si>
  <si>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</si>
  <si>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</si>
  <si>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</si>
  <si>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</si>
  <si>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</si>
  <si>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</si>
  <si>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</si>
  <si>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</si>
  <si>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</si>
  <si>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</si>
  <si>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</si>
  <si>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</si>
  <si>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</si>
  <si>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</si>
  <si>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</si>
  <si>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</si>
  <si>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</si>
  <si>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</si>
  <si>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</si>
  <si>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</si>
  <si>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</si>
  <si>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</si>
  <si>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</si>
  <si>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</si>
  <si>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</si>
  <si>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</si>
  <si>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</si>
  <si>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</si>
  <si>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</si>
  <si>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</si>
  <si>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</si>
  <si>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</si>
  <si>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</si>
  <si>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</si>
  <si>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</si>
  <si>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</si>
  <si>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</si>
  <si>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</si>
  <si>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</si>
  <si>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</si>
  <si>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</si>
  <si>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</si>
  <si>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</si>
  <si>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</si>
  <si>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</si>
  <si>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</si>
  <si>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</si>
  <si>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</si>
  <si>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</si>
  <si>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</si>
  <si>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</si>
  <si>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</si>
  <si>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</si>
  <si>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</si>
  <si>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</si>
  <si>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</si>
  <si>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</si>
  <si>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</si>
  <si>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</si>
  <si>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</si>
  <si>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</si>
  <si>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</si>
  <si>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</si>
  <si>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</si>
  <si>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</si>
  <si>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</si>
  <si>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</si>
  <si>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</si>
  <si>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</si>
  <si>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</si>
  <si>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</si>
  <si>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</si>
  <si>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</si>
  <si>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</si>
  <si>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</si>
  <si>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</si>
  <si>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</si>
  <si>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</si>
  <si>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</si>
  <si>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</si>
  <si>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</si>
  <si>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</si>
  <si>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</si>
  <si>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</si>
  <si>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</si>
  <si>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</si>
  <si>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</si>
  <si>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</si>
  <si>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</si>
  <si>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</si>
  <si>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</si>
  <si>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</si>
  <si>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</si>
  <si>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</si>
  <si>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</si>
  <si>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</si>
  <si>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</si>
  <si>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</si>
  <si>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</si>
  <si>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</si>
  <si>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</si>
  <si>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</si>
  <si>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</si>
  <si>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</si>
  <si>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</si>
  <si>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</si>
  <si>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</si>
  <si>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</si>
  <si>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</si>
  <si>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</si>
  <si>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</si>
  <si>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</si>
  <si>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</si>
  <si>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</si>
  <si>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</si>
  <si>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</si>
  <si>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</si>
  <si>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</si>
  <si>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</si>
  <si>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</si>
  <si>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</si>
  <si>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</si>
  <si>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</si>
  <si>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</si>
  <si>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</si>
  <si>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</si>
  <si>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</si>
  <si>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</si>
  <si>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</si>
  <si>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</si>
  <si>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</si>
  <si>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</si>
  <si>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</si>
  <si>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</si>
  <si>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</si>
  <si>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</si>
  <si>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</si>
  <si>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</si>
  <si>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</si>
  <si>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</si>
  <si>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</si>
  <si>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</si>
  <si>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</si>
  <si>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</si>
  <si>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</si>
  <si>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</si>
  <si>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</si>
  <si>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</si>
  <si>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</si>
  <si>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</si>
  <si>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</si>
  <si>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</si>
  <si>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</si>
  <si>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</si>
  <si>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</si>
  <si>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</si>
  <si>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</si>
  <si>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</si>
  <si>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</si>
  <si>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</si>
  <si>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</si>
  <si>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</si>
  <si>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</si>
  <si>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</si>
  <si>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</si>
  <si>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</si>
  <si>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</si>
  <si>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</si>
  <si>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</si>
  <si>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</si>
  <si>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</si>
  <si>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</si>
  <si>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</si>
  <si>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</si>
  <si>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</si>
  <si>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</si>
  <si>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</si>
  <si>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</si>
  <si>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</si>
  <si>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</si>
  <si>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</si>
  <si>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</si>
  <si>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</si>
  <si>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</si>
  <si>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</si>
  <si>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</si>
  <si>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</si>
  <si>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</si>
  <si>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</si>
  <si>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</si>
  <si>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</si>
  <si>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</si>
  <si>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</si>
  <si>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</si>
  <si>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</si>
  <si>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</si>
  <si>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</si>
  <si>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</si>
  <si>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</si>
  <si>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</si>
  <si>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</si>
  <si>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</si>
  <si>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</si>
  <si>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</si>
  <si>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</si>
  <si>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</si>
  <si>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</si>
  <si>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</si>
  <si>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</si>
  <si>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</si>
  <si>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</si>
  <si>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</si>
  <si>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</si>
  <si>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</si>
  <si>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</si>
  <si>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</si>
  <si>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</si>
  <si>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</si>
  <si>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</si>
  <si>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</si>
  <si>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</si>
  <si>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</si>
  <si>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</si>
  <si>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</si>
  <si>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</si>
  <si>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</si>
  <si>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</si>
  <si>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</si>
  <si>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</si>
  <si>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</si>
  <si>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</si>
  <si>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</si>
  <si>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</si>
  <si>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</si>
  <si>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</si>
  <si>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</si>
  <si>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</si>
  <si>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</si>
  <si>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</si>
  <si>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</si>
  <si>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</si>
  <si>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</si>
  <si>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</si>
  <si>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</si>
  <si>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</si>
  <si>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</si>
  <si>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</si>
  <si>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</si>
  <si>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</si>
  <si>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</si>
  <si>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</si>
  <si>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</si>
  <si>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</si>
  <si>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</si>
  <si>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</si>
  <si>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</si>
  <si>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</si>
  <si>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</si>
  <si>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</si>
  <si>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</si>
  <si>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</si>
  <si>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</si>
  <si>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</si>
  <si>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</si>
  <si>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</si>
  <si>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</si>
  <si>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</si>
  <si>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</si>
  <si>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</si>
  <si>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</si>
  <si>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</si>
  <si>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</si>
  <si>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</si>
  <si>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</si>
  <si>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</si>
  <si>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</si>
  <si>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</si>
  <si>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</si>
  <si>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</si>
  <si>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</si>
  <si>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</si>
  <si>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</si>
  <si>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</si>
  <si>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</si>
  <si>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</si>
  <si>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</si>
  <si>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</si>
  <si>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</si>
  <si>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</si>
  <si>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</si>
  <si>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</si>
  <si>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</si>
  <si>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</si>
  <si>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</si>
  <si>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</si>
  <si>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</si>
  <si>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</si>
  <si>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</si>
  <si>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</si>
  <si>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</si>
  <si>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</si>
  <si>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</si>
  <si>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</si>
  <si>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</si>
  <si>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</si>
  <si>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</si>
  <si>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</si>
  <si>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</si>
  <si>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</si>
  <si>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</si>
  <si>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</si>
  <si>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</si>
  <si>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</si>
  <si>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</si>
  <si>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</si>
  <si>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</si>
  <si>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</si>
  <si>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</si>
  <si>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</si>
  <si>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</si>
  <si>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</si>
  <si>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</si>
  <si>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</si>
  <si>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</si>
  <si>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</si>
  <si>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</si>
  <si>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</si>
  <si>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</si>
  <si>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</si>
  <si>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</si>
  <si>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</si>
  <si>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</si>
  <si>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</si>
  <si>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</si>
  <si>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</si>
  <si>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</si>
  <si>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</si>
  <si>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</si>
  <si>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</si>
  <si>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</si>
  <si>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</si>
  <si>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</si>
  <si>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</si>
  <si>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</si>
  <si>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</si>
  <si>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</si>
  <si>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</si>
  <si>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</si>
  <si>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</si>
  <si>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</si>
  <si>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</si>
  <si>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</si>
  <si>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</si>
  <si>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</si>
  <si>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</si>
  <si>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</si>
  <si>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</si>
  <si>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</si>
  <si>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</si>
  <si>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</si>
  <si>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</si>
  <si>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</si>
  <si>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</si>
  <si>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</si>
  <si>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</si>
  <si>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</si>
  <si>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</si>
  <si>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</si>
  <si>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</si>
  <si>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</si>
  <si>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</si>
  <si>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</si>
  <si>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</si>
  <si>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</si>
  <si>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</si>
  <si>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</si>
  <si>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</si>
  <si>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</si>
  <si>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</si>
  <si>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</si>
  <si>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</si>
  <si>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</si>
  <si>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</si>
  <si>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</si>
  <si>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</si>
  <si>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</si>
  <si>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</si>
  <si>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</si>
  <si>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</si>
  <si>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</si>
  <si>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</si>
  <si>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</si>
  <si>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</si>
  <si>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</si>
  <si>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</si>
  <si>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</si>
  <si>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</si>
  <si>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</si>
  <si>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</si>
  <si>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</si>
  <si>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</si>
  <si>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</si>
  <si>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</si>
  <si>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</si>
  <si>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</si>
  <si>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</si>
  <si>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</si>
  <si>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</si>
  <si>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</si>
  <si>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</si>
  <si>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</si>
  <si>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</si>
  <si>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</si>
  <si>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</si>
  <si>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</si>
  <si>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</si>
  <si>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</si>
  <si>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</si>
  <si>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</si>
  <si>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</si>
  <si>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</si>
  <si>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</si>
  <si>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</si>
  <si>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</si>
  <si>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</si>
  <si>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</si>
  <si>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</si>
  <si>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</si>
  <si>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</si>
  <si>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</si>
  <si>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</si>
  <si>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</si>
  <si>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</si>
  <si>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</si>
  <si>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</si>
  <si>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</si>
  <si>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</si>
  <si>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</si>
  <si>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</si>
  <si>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</si>
  <si>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</si>
  <si>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</si>
  <si>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</si>
  <si>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</si>
  <si>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</si>
  <si>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</si>
  <si>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</si>
  <si>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</si>
  <si>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</si>
  <si>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</si>
  <si>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</si>
  <si>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</si>
  <si>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</si>
  <si>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</si>
  <si>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</si>
  <si>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</si>
  <si>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</si>
  <si>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</si>
  <si>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</si>
  <si>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</si>
  <si>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</si>
  <si>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</si>
  <si>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</si>
  <si>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</si>
  <si>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</si>
  <si>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</si>
  <si>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</si>
  <si>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</si>
  <si>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</si>
  <si>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</si>
  <si>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</si>
  <si>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</si>
  <si>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</si>
  <si>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</si>
  <si>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</si>
  <si>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</si>
  <si>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</si>
  <si>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</si>
  <si>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</si>
  <si>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</si>
  <si>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</si>
  <si>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</si>
  <si>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</si>
  <si>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</si>
  <si>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</si>
  <si>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</si>
  <si>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</si>
  <si>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</si>
  <si>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</si>
  <si>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</si>
  <si>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</si>
  <si>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</si>
  <si>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</si>
  <si>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</si>
  <si>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</si>
  <si>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</si>
  <si>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</si>
  <si>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</si>
  <si>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</si>
  <si>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</si>
  <si>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</si>
  <si>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</si>
  <si>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</si>
  <si>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</si>
  <si>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</si>
  <si>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</si>
  <si>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</si>
  <si>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</si>
  <si>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</si>
  <si>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</si>
  <si>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</si>
  <si>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</si>
  <si>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</si>
  <si>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</si>
  <si>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</si>
  <si>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</si>
  <si>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</si>
  <si>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</si>
  <si>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</si>
  <si>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</si>
  <si>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</si>
  <si>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</si>
  <si>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</si>
  <si>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</si>
  <si>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</si>
  <si>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</si>
  <si>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</si>
  <si>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</si>
  <si>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</si>
  <si>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</si>
  <si>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</si>
  <si>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</si>
  <si>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</si>
  <si>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</si>
  <si>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</si>
  <si>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</si>
  <si>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</si>
  <si>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</si>
  <si>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</si>
  <si>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</si>
  <si>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</si>
  <si>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</si>
  <si>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</si>
  <si>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</si>
  <si>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</si>
  <si>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</si>
  <si>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</si>
  <si>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</si>
  <si>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</si>
  <si>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</si>
  <si>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</si>
  <si>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</si>
  <si>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</si>
  <si>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</si>
  <si>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</si>
  <si>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</si>
  <si>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</si>
  <si>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</si>
  <si>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</si>
  <si>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</si>
  <si>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</si>
  <si>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</si>
  <si>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</si>
  <si>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</si>
  <si>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</si>
  <si>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</si>
  <si>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</si>
  <si>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</si>
  <si>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</si>
  <si>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</si>
  <si>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</si>
  <si>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</si>
  <si>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</si>
  <si>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</si>
  <si>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</si>
  <si>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</si>
  <si>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</si>
  <si>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</si>
  <si>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</si>
  <si>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</si>
  <si>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</si>
  <si>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</si>
  <si>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</si>
  <si>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</si>
  <si>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</si>
  <si>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</si>
  <si>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</si>
  <si>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</si>
  <si>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</si>
  <si>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</si>
  <si>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</si>
  <si>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</si>
  <si>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</si>
  <si>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</si>
  <si>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</si>
  <si>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</si>
  <si>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</si>
  <si>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</si>
  <si>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</si>
  <si>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</si>
  <si>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</si>
  <si>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</si>
  <si>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</si>
  <si>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</si>
  <si>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</si>
  <si>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</si>
  <si>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</si>
  <si>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</si>
  <si>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</si>
  <si>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</si>
  <si>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</si>
  <si>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</si>
  <si>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</si>
  <si>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</si>
  <si>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</si>
  <si>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</si>
  <si>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</si>
  <si>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</si>
  <si>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</si>
  <si>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</si>
  <si>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</si>
  <si>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</si>
  <si>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</si>
  <si>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</si>
  <si>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</si>
  <si>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</si>
  <si>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</si>
  <si>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</si>
  <si>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</si>
  <si>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</si>
  <si>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</si>
  <si>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</si>
  <si>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</si>
  <si>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</si>
  <si>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</si>
  <si>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</si>
  <si>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</si>
  <si>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</si>
  <si>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</si>
  <si>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</si>
  <si>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</si>
  <si>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</si>
  <si>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</si>
  <si>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</si>
  <si>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</si>
  <si>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</si>
  <si>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</si>
  <si>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</si>
  <si>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</si>
  <si>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</si>
  <si>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</si>
  <si>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</si>
  <si>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</si>
  <si>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</si>
  <si>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</si>
  <si>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</si>
  <si>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</si>
  <si>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</si>
  <si>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</si>
  <si>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</si>
  <si>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</si>
  <si>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</si>
  <si>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</si>
  <si>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</si>
  <si>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</si>
  <si>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</si>
  <si>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</si>
  <si>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</si>
  <si>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</si>
  <si>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</si>
  <si>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</si>
  <si>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</si>
  <si>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</si>
  <si>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</si>
  <si>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</si>
  <si>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</si>
  <si>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</si>
  <si>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</si>
  <si>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</si>
  <si>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</si>
  <si>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</si>
  <si>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</si>
  <si>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</si>
  <si>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</si>
  <si>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</si>
  <si>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</si>
  <si>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</si>
  <si>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</si>
  <si>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</si>
  <si>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</si>
  <si>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</si>
  <si>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</si>
  <si>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</si>
  <si>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</si>
  <si>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</si>
  <si>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</si>
  <si>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</si>
  <si>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</si>
  <si>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</si>
  <si>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</si>
  <si>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</si>
  <si>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</si>
  <si>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</si>
  <si>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</si>
  <si>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</si>
  <si>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</si>
  <si>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</si>
  <si>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</si>
  <si>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</si>
  <si>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</si>
  <si>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</si>
  <si>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</si>
  <si>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</si>
  <si>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</si>
  <si>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</si>
  <si>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</si>
  <si>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</si>
  <si>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</si>
  <si>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</si>
  <si>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</si>
  <si>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</si>
  <si>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</si>
  <si>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</si>
  <si>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</si>
  <si>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</si>
  <si>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</si>
  <si>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</si>
  <si>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</si>
  <si>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</si>
  <si>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</si>
  <si>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</si>
  <si>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</si>
  <si>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</si>
  <si>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</si>
  <si>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</si>
  <si>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</si>
  <si>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</si>
  <si>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</si>
  <si>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</si>
  <si>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</si>
  <si>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</si>
  <si>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</si>
  <si>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</si>
  <si>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</si>
  <si>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</si>
  <si>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</si>
  <si>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</si>
  <si>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</si>
  <si>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</si>
  <si>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</si>
  <si>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</si>
  <si>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</si>
  <si>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</si>
  <si>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</si>
  <si>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</si>
  <si>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</si>
  <si>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</si>
  <si>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</si>
  <si>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</si>
  <si>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</si>
  <si>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</si>
  <si>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</si>
  <si>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</si>
  <si>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</si>
  <si>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</si>
  <si>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</si>
  <si>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</si>
  <si>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</si>
  <si>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</si>
  <si>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</si>
  <si>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</si>
  <si>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</si>
  <si>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</si>
  <si>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</si>
  <si>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</si>
  <si>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</si>
  <si>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</si>
  <si>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</si>
  <si>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</si>
  <si>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</si>
  <si>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</si>
  <si>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</si>
  <si>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</si>
  <si>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</si>
  <si>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</si>
  <si>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</si>
  <si>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</si>
  <si>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</si>
  <si>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</si>
  <si>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</si>
  <si>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</si>
  <si>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</si>
  <si>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</si>
  <si>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</si>
  <si>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</si>
  <si>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</si>
  <si>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</si>
  <si>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</si>
  <si>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</si>
  <si>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</si>
  <si>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</si>
  <si>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</si>
  <si>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</si>
  <si>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</si>
  <si>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</si>
  <si>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</si>
  <si>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</si>
  <si>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</si>
  <si>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</si>
  <si>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</si>
  <si>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</si>
  <si>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</si>
  <si>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</si>
  <si>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</si>
  <si>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</si>
  <si>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</si>
  <si>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</si>
  <si>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</si>
  <si>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</si>
  <si>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</si>
  <si>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</si>
  <si>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</si>
  <si>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</si>
  <si>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</si>
  <si>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</si>
  <si>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</si>
  <si>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</si>
  <si>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</si>
  <si>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</si>
  <si>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</si>
  <si>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</si>
  <si>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</si>
  <si>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</si>
  <si>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</si>
  <si>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</si>
  <si>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</si>
  <si>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</si>
  <si>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</si>
  <si>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</si>
  <si>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</si>
  <si>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</si>
  <si>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</si>
  <si>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</si>
  <si>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</si>
  <si>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</si>
  <si>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</si>
  <si>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</si>
  <si>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</si>
  <si>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</si>
  <si>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</si>
  <si>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</si>
  <si>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</si>
  <si>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</si>
  <si>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</si>
  <si>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</si>
  <si>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</si>
  <si>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</si>
  <si>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</si>
  <si>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</si>
  <si>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</si>
  <si>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</si>
  <si>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</si>
  <si>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</si>
  <si>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</si>
  <si>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</si>
  <si>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</si>
  <si>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</si>
  <si>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</si>
  <si>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</si>
  <si>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</si>
  <si>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</si>
  <si>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</si>
  <si>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</si>
  <si>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</si>
  <si>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</si>
  <si>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</si>
  <si>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</si>
  <si>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</si>
  <si>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</si>
  <si>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</si>
  <si>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</si>
  <si>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</si>
  <si>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</si>
  <si>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</si>
  <si>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</si>
  <si>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</si>
  <si>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</si>
  <si>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</si>
  <si>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</si>
  <si>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</si>
  <si>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</si>
  <si>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</si>
  <si>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</si>
  <si>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</si>
  <si>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</si>
  <si>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</si>
  <si>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</si>
  <si>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</si>
  <si>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</si>
  <si>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</si>
  <si>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</si>
  <si>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</si>
  <si>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</si>
  <si>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</si>
  <si>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</si>
  <si>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</si>
  <si>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</si>
  <si>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</si>
  <si>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</si>
  <si>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</si>
  <si>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</si>
  <si>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</si>
  <si>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</si>
  <si>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</si>
  <si>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</si>
  <si>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</si>
  <si>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</si>
  <si>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</si>
  <si>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</si>
  <si>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</si>
  <si>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</si>
  <si>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</si>
  <si>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</si>
  <si>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</si>
  <si>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</si>
  <si>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</si>
  <si>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</si>
  <si>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</si>
  <si>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</si>
  <si>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</si>
  <si>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</si>
  <si>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</si>
  <si>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</si>
  <si>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</si>
  <si>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</si>
  <si>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</si>
  <si>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</si>
  <si>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</si>
  <si>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</si>
  <si>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</si>
  <si>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</si>
  <si>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</si>
  <si>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</si>
  <si>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</si>
  <si>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</si>
  <si>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</si>
  <si>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</si>
  <si>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</si>
  <si>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</si>
  <si>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</si>
  <si>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</si>
  <si>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</si>
  <si>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</si>
  <si>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</si>
  <si>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</si>
  <si>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</si>
  <si>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</si>
  <si>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</si>
  <si>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</si>
  <si>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</si>
  <si>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</si>
  <si>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</si>
  <si>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</si>
  <si>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</si>
  <si>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</si>
  <si>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</si>
  <si>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</si>
  <si>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</si>
  <si>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</si>
  <si>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</si>
  <si>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</si>
  <si>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</si>
  <si>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</si>
  <si>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</si>
  <si>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</si>
  <si>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</si>
  <si>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</si>
  <si>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</si>
  <si>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</si>
  <si>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</si>
  <si>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</si>
  <si>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</si>
  <si>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</si>
  <si>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</si>
  <si>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</si>
  <si>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</si>
  <si>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</si>
  <si>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</si>
  <si>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</si>
  <si>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</si>
  <si>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</si>
  <si>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</si>
  <si>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</si>
  <si>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</si>
  <si>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</si>
  <si>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</si>
  <si>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</si>
  <si>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</si>
  <si>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</si>
  <si>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</si>
  <si>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</si>
  <si>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</si>
  <si>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</si>
  <si>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</si>
  <si>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</si>
  <si>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</si>
  <si>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</si>
  <si>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</si>
  <si>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</si>
  <si>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</si>
  <si>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</si>
  <si>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</si>
  <si>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</si>
  <si>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</si>
  <si>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</si>
  <si>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</si>
  <si>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</si>
  <si>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</si>
  <si>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</si>
  <si>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</si>
  <si>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</si>
  <si>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</si>
  <si>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</si>
  <si>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</si>
  <si>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</si>
  <si>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</si>
  <si>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</si>
  <si>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</si>
  <si>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</si>
  <si>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</si>
  <si>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</si>
  <si>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</si>
  <si>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</si>
  <si>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</si>
  <si>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</si>
  <si>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</si>
  <si>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</si>
  <si>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</si>
  <si>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</si>
  <si>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</si>
  <si>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</si>
  <si>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</si>
  <si>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</si>
  <si>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</si>
  <si>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</si>
  <si>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</si>
  <si>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</si>
  <si>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</si>
  <si>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</si>
  <si>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</si>
  <si>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</si>
  <si>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</si>
  <si>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</si>
  <si>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</si>
  <si>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</si>
  <si>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</si>
  <si>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</si>
  <si>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</si>
  <si>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</si>
  <si>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</si>
  <si>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</si>
  <si>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</si>
  <si>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</si>
  <si>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</si>
  <si>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</si>
  <si>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</si>
  <si>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</si>
  <si>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</si>
  <si>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</si>
  <si>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</si>
  <si>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</si>
  <si>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</si>
  <si>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</si>
  <si>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</si>
  <si>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</si>
  <si>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</si>
  <si>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</si>
  <si>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</si>
  <si>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</si>
  <si>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</si>
  <si>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</si>
  <si>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</si>
  <si>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</si>
  <si>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</si>
  <si>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</si>
  <si>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</si>
  <si>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</si>
  <si>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</si>
  <si>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</si>
  <si>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</si>
  <si>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</si>
  <si>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</si>
  <si>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</si>
  <si>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</si>
  <si>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</si>
  <si>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</si>
  <si>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</si>
  <si>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</si>
  <si>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</si>
  <si>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</si>
  <si>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</si>
  <si>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</si>
  <si>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</si>
  <si>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</si>
  <si>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</si>
  <si>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</si>
  <si>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</si>
  <si>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</si>
  <si>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</si>
  <si>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</si>
  <si>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</si>
  <si>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</si>
  <si>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</si>
  <si>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</si>
  <si>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</si>
  <si>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</si>
  <si>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</si>
  <si>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</si>
  <si>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</si>
  <si>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</si>
  <si>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</si>
  <si>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</si>
  <si>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</si>
  <si>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</si>
  <si>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</si>
  <si>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</si>
  <si>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</si>
  <si>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</si>
  <si>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</si>
  <si>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</si>
  <si>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</si>
  <si>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</si>
  <si>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</si>
  <si>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</si>
  <si>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</si>
  <si>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</si>
  <si>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</si>
  <si>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</si>
  <si>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</si>
  <si>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</si>
  <si>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</si>
  <si>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</si>
  <si>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</si>
  <si>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</si>
  <si>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</si>
  <si>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</si>
  <si>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</si>
  <si>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</si>
  <si>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</si>
  <si>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</si>
  <si>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</si>
  <si>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</si>
  <si>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</si>
  <si>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</si>
  <si>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</si>
  <si>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</si>
  <si>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</si>
  <si>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</si>
  <si>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</si>
  <si>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</si>
  <si>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</si>
  <si>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</si>
  <si>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</si>
  <si>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</si>
  <si>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</si>
  <si>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</si>
  <si>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</si>
  <si>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</si>
  <si>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</si>
  <si>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</si>
  <si>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</si>
  <si>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</si>
  <si>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</si>
  <si>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</si>
  <si>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</si>
  <si>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</si>
  <si>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</si>
  <si>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</si>
  <si>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</si>
  <si>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</si>
  <si>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</si>
  <si>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</si>
  <si>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</si>
  <si>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</si>
  <si>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</si>
  <si>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</si>
  <si>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</si>
  <si>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</si>
  <si>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</si>
  <si>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</si>
  <si>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</si>
  <si>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</si>
  <si>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</si>
  <si>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</si>
  <si>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</si>
  <si>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</si>
  <si>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</si>
  <si>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</si>
  <si>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</si>
  <si>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</si>
  <si>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</si>
  <si>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</si>
  <si>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</si>
  <si>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</si>
  <si>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</si>
  <si>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</si>
  <si>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</si>
  <si>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</si>
  <si>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</si>
  <si>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</si>
  <si>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</si>
  <si>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</si>
  <si>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</si>
  <si>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</si>
  <si>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</si>
  <si>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</si>
  <si>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</si>
  <si>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</si>
  <si>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</si>
  <si>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</si>
  <si>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</si>
  <si>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</si>
  <si>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</si>
  <si>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</si>
  <si>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</si>
  <si>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</si>
  <si>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</si>
  <si>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</si>
  <si>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</si>
  <si>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</si>
  <si>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</si>
  <si>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</si>
  <si>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</si>
  <si>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</si>
  <si>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</si>
  <si>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</si>
  <si>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</si>
  <si>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</si>
  <si>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</si>
  <si>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</si>
  <si>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</si>
  <si>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</si>
  <si>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</si>
  <si>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</si>
  <si>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</si>
  <si>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</si>
  <si>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</si>
  <si>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</si>
  <si>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</si>
  <si>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</si>
  <si>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</si>
  <si>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</si>
  <si>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</si>
  <si>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</si>
  <si>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</si>
  <si>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</si>
  <si>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</si>
  <si>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</si>
  <si>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</si>
  <si>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</si>
  <si>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</si>
  <si>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</si>
  <si>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</si>
  <si>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</si>
  <si>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</si>
  <si>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</si>
  <si>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</si>
  <si>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</si>
  <si>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</si>
  <si>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</si>
  <si>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</si>
  <si>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</si>
  <si>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</si>
  <si>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</si>
  <si>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</si>
  <si>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</si>
  <si>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</si>
  <si>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</si>
  <si>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</si>
  <si>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</si>
  <si>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</si>
  <si>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</si>
  <si>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</si>
  <si>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</si>
  <si>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</si>
  <si>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</si>
  <si>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</si>
  <si>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</si>
  <si>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</si>
  <si>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</si>
  <si>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</si>
  <si>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</si>
  <si>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</si>
  <si>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</si>
  <si>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</si>
  <si>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</si>
  <si>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</si>
  <si>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</si>
  <si>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</si>
  <si>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</si>
  <si>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</si>
  <si>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</si>
  <si>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</si>
  <si>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</si>
  <si>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</si>
  <si>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</si>
  <si>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</si>
  <si>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</si>
  <si>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</si>
  <si>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</si>
  <si>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</si>
  <si>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</si>
  <si>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</si>
  <si>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</si>
  <si>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</si>
  <si>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</si>
  <si>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</si>
  <si>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</si>
  <si>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</si>
  <si>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</si>
  <si>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</si>
  <si>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</si>
  <si>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</si>
  <si>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</si>
  <si>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</si>
  <si>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</si>
  <si>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</si>
  <si>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</si>
  <si>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</si>
  <si>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</si>
  <si>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</si>
  <si>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</si>
  <si>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</si>
  <si>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</si>
  <si>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</si>
  <si>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</si>
  <si>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</si>
  <si>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</si>
  <si>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</si>
  <si>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</si>
  <si>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</si>
  <si>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</si>
  <si>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</si>
  <si>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</si>
  <si>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</si>
  <si>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</si>
  <si>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</si>
  <si>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</si>
  <si>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</si>
  <si>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</si>
  <si>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</si>
  <si>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</si>
  <si>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</si>
  <si>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</si>
  <si>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</si>
  <si>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</si>
  <si>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</si>
  <si>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</si>
  <si>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</si>
  <si>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</si>
  <si>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</si>
  <si>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</si>
  <si>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</si>
  <si>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</si>
  <si>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</si>
  <si>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</si>
  <si>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</si>
  <si>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</si>
  <si>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</si>
  <si>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</si>
  <si>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</si>
  <si>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</si>
  <si>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</si>
  <si>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</si>
  <si>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</si>
  <si>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</si>
  <si>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</si>
  <si>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</si>
  <si>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</si>
  <si>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</si>
  <si>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</si>
  <si>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</si>
  <si>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</si>
  <si>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</si>
  <si>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</si>
  <si>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</si>
  <si>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</si>
  <si>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</si>
  <si>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</si>
  <si>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</si>
  <si>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</si>
  <si>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</si>
  <si>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</si>
  <si>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</si>
  <si>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</si>
  <si>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</si>
  <si>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</si>
  <si>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</si>
  <si>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</si>
  <si>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</si>
  <si>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</si>
  <si>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</si>
  <si>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</si>
  <si>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</si>
  <si>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</si>
  <si>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</si>
  <si>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</si>
  <si>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</si>
  <si>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</si>
  <si>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</si>
  <si>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</si>
  <si>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</si>
  <si>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</si>
  <si>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</si>
  <si>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</si>
  <si>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</si>
  <si>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</si>
  <si>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</si>
  <si>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</si>
  <si>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</si>
  <si>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</si>
  <si>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</si>
  <si>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</si>
  <si>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</si>
  <si>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</si>
  <si>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</si>
  <si>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</si>
  <si>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</si>
  <si>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</si>
  <si>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</si>
  <si>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</si>
  <si>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</si>
  <si>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</si>
  <si>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</si>
  <si>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</si>
  <si>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</si>
  <si>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</si>
  <si>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</si>
  <si>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</si>
  <si>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</si>
  <si>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</si>
  <si>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</si>
  <si>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</si>
  <si>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</si>
  <si>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</si>
  <si>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</si>
  <si>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</si>
  <si>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</si>
  <si>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</si>
  <si>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</si>
  <si>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</si>
  <si>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</si>
  <si>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</si>
  <si>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</si>
  <si>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</si>
  <si>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</si>
  <si>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</si>
  <si>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</si>
  <si>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</si>
  <si>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</si>
  <si>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</si>
  <si>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</si>
  <si>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</si>
  <si>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</si>
  <si>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</si>
  <si>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</si>
  <si>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</si>
  <si>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</si>
  <si>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</si>
  <si>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</si>
  <si>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</si>
  <si>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</si>
  <si>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</si>
  <si>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</si>
  <si>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</si>
  <si>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</si>
  <si>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</si>
  <si>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</si>
  <si>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</si>
  <si>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</si>
  <si>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</si>
  <si>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</si>
  <si>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</si>
  <si>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</si>
  <si>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</si>
  <si>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</si>
  <si>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</si>
  <si>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</si>
  <si>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</si>
  <si>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</si>
  <si>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</si>
  <si>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</si>
  <si>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</si>
  <si>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</si>
  <si>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</si>
  <si>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</si>
  <si>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</si>
  <si>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</si>
  <si>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</si>
  <si>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</si>
  <si>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</si>
  <si>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</si>
  <si>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</si>
  <si>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</si>
  <si>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</si>
  <si>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</si>
  <si>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</si>
  <si>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</si>
  <si>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</si>
  <si>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</si>
  <si>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</si>
  <si>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</si>
  <si>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</si>
  <si>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</si>
  <si>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</si>
  <si>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</si>
  <si>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</si>
  <si>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</si>
  <si>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</si>
  <si>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</si>
  <si>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</si>
  <si>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</si>
  <si>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</si>
  <si>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</si>
  <si>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</si>
  <si>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</si>
  <si>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</si>
  <si>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</si>
  <si>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</si>
  <si>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</si>
  <si>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</si>
  <si>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</si>
  <si>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</si>
  <si>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</si>
  <si>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</si>
  <si>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</si>
  <si>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</si>
  <si>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</si>
  <si>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</si>
  <si>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</si>
  <si>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</si>
  <si>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</si>
  <si>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</si>
  <si>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</si>
  <si>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</si>
  <si>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</si>
  <si>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</si>
  <si>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</si>
  <si>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</si>
  <si>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</si>
  <si>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</si>
  <si>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</si>
  <si>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</si>
  <si>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</si>
  <si>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</si>
  <si>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</si>
  <si>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</si>
  <si>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</si>
  <si>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</si>
  <si>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</si>
  <si>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</si>
  <si>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</si>
  <si>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</si>
  <si>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</si>
  <si>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</si>
  <si>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</si>
  <si>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</si>
  <si>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</si>
  <si>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</si>
  <si>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</si>
  <si>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</si>
  <si>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</si>
  <si>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</si>
  <si>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</si>
  <si>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</si>
  <si>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</si>
  <si>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</si>
  <si>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</si>
  <si>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</si>
  <si>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</si>
  <si>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</si>
  <si>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</si>
  <si>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</si>
  <si>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</si>
  <si>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</si>
  <si>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</si>
  <si>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</si>
  <si>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</si>
  <si>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</si>
  <si>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</si>
  <si>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</si>
  <si>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</si>
  <si>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</si>
  <si>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</si>
  <si>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</si>
  <si>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</si>
  <si>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</si>
  <si>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</si>
  <si>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</si>
  <si>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</si>
  <si>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</si>
  <si>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</si>
  <si>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</si>
  <si>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</si>
  <si>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</si>
  <si>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</si>
  <si>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</si>
  <si>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</si>
  <si>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</si>
  <si>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</si>
  <si>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</si>
  <si>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</si>
  <si>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</si>
  <si>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</si>
  <si>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</si>
  <si>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</si>
  <si>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</si>
  <si>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</si>
  <si>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</si>
  <si>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</si>
  <si>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</si>
  <si>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</si>
  <si>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</si>
  <si>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</si>
  <si>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</si>
  <si>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</si>
  <si>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</si>
  <si>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</si>
  <si>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</si>
  <si>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</si>
  <si>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</si>
  <si>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</si>
  <si>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</si>
  <si>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</si>
  <si>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</si>
  <si>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</si>
  <si>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</si>
  <si>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</si>
  <si>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</si>
  <si>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</si>
  <si>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</si>
  <si>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</si>
  <si>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</si>
  <si>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</si>
  <si>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</si>
  <si>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</si>
  <si>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</si>
  <si>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</si>
  <si>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</si>
  <si>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</si>
  <si>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</si>
  <si>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</si>
  <si>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</si>
  <si>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</si>
  <si>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</si>
  <si>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</si>
  <si>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</si>
  <si>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</si>
  <si>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</si>
  <si>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</si>
  <si>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</si>
  <si>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</si>
  <si>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</si>
  <si>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</si>
  <si>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</si>
  <si>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</si>
  <si>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</si>
  <si>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</si>
  <si>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</si>
  <si>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</si>
  <si>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</si>
  <si>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</si>
  <si>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</si>
  <si>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</si>
  <si>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</si>
  <si>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</si>
  <si>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</si>
  <si>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</si>
  <si>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</si>
  <si>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</si>
  <si>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</si>
  <si>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</si>
  <si>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</si>
  <si>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</si>
  <si>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</si>
  <si>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</si>
  <si>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</si>
  <si>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</si>
  <si>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</si>
  <si>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</si>
  <si>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</si>
  <si>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</si>
  <si>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</si>
  <si>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</si>
  <si>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</si>
  <si>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</si>
  <si>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</si>
  <si>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</si>
  <si>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</si>
  <si>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</si>
  <si>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</si>
  <si>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</si>
  <si>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</si>
  <si>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</si>
  <si>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</si>
  <si>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</si>
  <si>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</si>
  <si>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</si>
  <si>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</si>
  <si>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</si>
  <si>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</si>
  <si>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</si>
  <si>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</si>
  <si>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</si>
  <si>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</si>
  <si>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</si>
  <si>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</si>
  <si>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</si>
  <si>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</si>
  <si>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</si>
  <si>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</si>
  <si>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</si>
  <si>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</si>
  <si>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</si>
  <si>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</si>
  <si>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</si>
  <si>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</si>
  <si>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</si>
  <si>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</si>
  <si>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</si>
  <si>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</si>
  <si>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</si>
  <si>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</si>
  <si>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</si>
  <si>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</si>
  <si>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</si>
  <si>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</si>
  <si>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</si>
  <si>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</si>
  <si>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</si>
  <si>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</si>
  <si>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</si>
  <si>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</si>
  <si>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</si>
  <si>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</si>
  <si>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</si>
  <si>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</si>
  <si>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</si>
  <si>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</si>
  <si>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</si>
  <si>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</si>
  <si>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</si>
  <si>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</si>
  <si>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</si>
  <si>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</si>
  <si>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</si>
  <si>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</si>
  <si>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</si>
  <si>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</si>
  <si>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</si>
  <si>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</si>
  <si>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</si>
  <si>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</si>
  <si>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</si>
  <si>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</si>
  <si>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</si>
  <si>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</si>
  <si>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</si>
  <si>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</si>
  <si>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</si>
  <si>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</si>
  <si>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</si>
  <si>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</si>
  <si>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</si>
  <si>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</si>
  <si>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</si>
  <si>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</si>
  <si>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</si>
  <si>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</si>
  <si>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</si>
  <si>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</si>
  <si>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</si>
  <si>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</si>
  <si>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</si>
  <si>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</si>
  <si>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</si>
  <si>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</si>
  <si>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</si>
  <si>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</si>
  <si>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</si>
  <si>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</si>
  <si>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</si>
  <si>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</si>
  <si>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</si>
  <si>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</si>
  <si>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</si>
  <si>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</si>
  <si>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</si>
  <si>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</si>
  <si>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</si>
  <si>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</si>
  <si>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</si>
  <si>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</si>
  <si>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</si>
  <si>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</si>
  <si>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</si>
  <si>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</si>
  <si>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</si>
  <si>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</si>
  <si>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</si>
  <si>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</si>
  <si>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</si>
  <si>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</si>
  <si>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</si>
  <si>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</si>
  <si>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</si>
  <si>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</si>
  <si>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</si>
  <si>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</si>
  <si>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</si>
  <si>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</si>
  <si>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</si>
  <si>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</si>
  <si>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</si>
  <si>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</si>
  <si>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</si>
  <si>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</si>
  <si>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</si>
  <si>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</si>
  <si>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</si>
  <si>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</si>
  <si>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</si>
  <si>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</si>
  <si>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</si>
  <si>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</si>
  <si>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</si>
  <si>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</si>
  <si>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</si>
  <si>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</si>
  <si>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</si>
  <si>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</si>
  <si>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</si>
  <si>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</si>
  <si>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</si>
  <si>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</si>
  <si>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</si>
  <si>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</si>
  <si>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</si>
  <si>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</si>
  <si>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</si>
  <si>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</si>
  <si>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</si>
  <si>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</si>
  <si>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</si>
  <si>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</si>
  <si>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</si>
  <si>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</si>
  <si>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</si>
  <si>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</si>
  <si>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</si>
  <si>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</si>
  <si>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</si>
  <si>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</si>
  <si>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</si>
  <si>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</si>
  <si>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</si>
  <si>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</si>
  <si>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</si>
  <si>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</si>
  <si>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</si>
  <si>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</si>
  <si>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</si>
  <si>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</si>
  <si>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</si>
  <si>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</si>
  <si>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</si>
  <si>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</si>
  <si>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</si>
  <si>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</si>
  <si>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</si>
  <si>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</si>
  <si>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</si>
  <si>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</si>
  <si>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</si>
  <si>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</si>
  <si>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</si>
  <si>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</si>
  <si>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</si>
  <si>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</si>
  <si>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</si>
  <si>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</si>
  <si>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</si>
  <si>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</si>
  <si>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</si>
  <si>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</si>
  <si>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</si>
  <si>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</si>
  <si>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</si>
  <si>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</si>
  <si>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</si>
  <si>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</si>
  <si>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</si>
  <si>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</si>
  <si>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</si>
  <si>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</si>
  <si>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</si>
  <si>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</si>
  <si>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</si>
  <si>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</si>
  <si>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</si>
  <si>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</si>
  <si>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</si>
  <si>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</si>
  <si>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</si>
  <si>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</si>
  <si>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</si>
  <si>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</si>
  <si>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</si>
  <si>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</si>
  <si>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</si>
  <si>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</si>
  <si>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</si>
  <si>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</si>
  <si>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</si>
  <si>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</si>
  <si>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</si>
  <si>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</si>
  <si>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</si>
  <si>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</si>
  <si>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</si>
  <si>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</si>
  <si>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</si>
  <si>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</si>
  <si>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</si>
  <si>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</si>
  <si>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</si>
  <si>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</si>
  <si>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</si>
  <si>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</si>
  <si>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</si>
  <si>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</si>
  <si>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</si>
  <si>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</si>
  <si>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</si>
  <si>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</si>
  <si>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</si>
  <si>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</si>
  <si>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</si>
  <si>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</si>
  <si>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</si>
  <si>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</si>
  <si>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</si>
  <si>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</si>
  <si>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</si>
  <si>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</si>
  <si>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</si>
  <si>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</si>
  <si>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</si>
  <si>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</si>
  <si>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</si>
  <si>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</si>
  <si>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</si>
  <si>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</si>
  <si>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</si>
  <si>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</si>
  <si>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</si>
  <si>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</si>
  <si>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</si>
  <si>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</si>
  <si>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</si>
  <si>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</si>
  <si>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</si>
  <si>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</si>
  <si>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</si>
  <si>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</si>
  <si>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</si>
  <si>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</si>
  <si>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</si>
  <si>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</si>
  <si>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</si>
  <si>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</si>
  <si>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</si>
  <si>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</si>
  <si>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</si>
  <si>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</si>
  <si>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</si>
  <si>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</si>
  <si>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</si>
  <si>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</si>
  <si>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</si>
  <si>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</si>
  <si>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</si>
  <si>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</si>
  <si>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</si>
  <si>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</si>
  <si>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</si>
  <si>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</si>
  <si>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</si>
  <si>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</si>
  <si>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</si>
  <si>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</si>
  <si>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</si>
  <si>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</si>
  <si>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</si>
  <si>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</si>
  <si>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</si>
  <si>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</si>
  <si>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</si>
  <si>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</si>
  <si>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</si>
  <si>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</si>
  <si>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</si>
  <si>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</si>
  <si>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</si>
  <si>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</si>
  <si>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</si>
  <si>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</si>
  <si>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</si>
  <si>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</si>
  <si>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</si>
  <si>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</si>
  <si>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</si>
  <si>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</si>
  <si>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</si>
  <si>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</si>
  <si>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</si>
  <si>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</si>
  <si>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</si>
  <si>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</si>
  <si>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</si>
  <si>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</si>
  <si>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</si>
  <si>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</si>
  <si>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</si>
  <si>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</si>
  <si>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</si>
  <si>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</si>
  <si>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</si>
  <si>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</si>
  <si>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</si>
  <si>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</si>
  <si>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</si>
  <si>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</si>
  <si>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</si>
  <si>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</si>
  <si>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</si>
  <si>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</si>
  <si>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</si>
  <si>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</si>
  <si>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</si>
  <si>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</si>
  <si>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</si>
  <si>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</si>
  <si>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</si>
  <si>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</si>
  <si>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</si>
  <si>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</si>
  <si>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</si>
  <si>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</si>
  <si>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</si>
  <si>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</si>
  <si>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</si>
  <si>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</si>
  <si>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</si>
  <si>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</si>
  <si>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</si>
  <si>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</si>
  <si>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</si>
  <si>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</si>
  <si>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</si>
  <si>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</si>
  <si>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</si>
  <si>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</si>
  <si>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</si>
  <si>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</si>
  <si>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</si>
  <si>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</si>
  <si>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</si>
  <si>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</si>
  <si>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</si>
  <si>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</si>
  <si>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</si>
  <si>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</si>
  <si>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</si>
  <si>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</si>
  <si>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</si>
  <si>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</si>
  <si>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</si>
  <si>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</si>
  <si>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</si>
  <si>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</si>
  <si>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</si>
  <si>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</si>
  <si>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</si>
  <si>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</si>
  <si>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</si>
  <si>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</si>
  <si>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</si>
  <si>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</si>
  <si>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</si>
  <si>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</si>
  <si>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</si>
  <si>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</si>
  <si>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</si>
  <si>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</si>
  <si>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</si>
  <si>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</si>
  <si>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</si>
  <si>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</si>
  <si>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</si>
  <si>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</si>
  <si>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</si>
  <si>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</si>
  <si>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</si>
  <si>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</si>
  <si>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</si>
  <si>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</si>
  <si>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</si>
  <si>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</si>
  <si>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</si>
  <si>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</si>
  <si>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</si>
  <si>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</si>
  <si>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</si>
  <si>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</si>
  <si>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</si>
  <si>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</si>
  <si>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</si>
  <si>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</si>
  <si>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</si>
  <si>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</si>
  <si>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</si>
  <si>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</si>
  <si>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</si>
  <si>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</si>
  <si>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</si>
  <si>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</si>
  <si>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</si>
  <si>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</si>
  <si>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</si>
  <si>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</si>
  <si>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</si>
  <si>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</si>
  <si>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</si>
  <si>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</si>
  <si>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</si>
  <si>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</si>
  <si>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</si>
  <si>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</si>
  <si>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</si>
  <si>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</si>
  <si>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</si>
  <si>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</si>
  <si>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</si>
  <si>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</si>
  <si>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</si>
  <si>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</si>
  <si>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</si>
  <si>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</si>
  <si>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</si>
  <si>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</si>
  <si>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</si>
  <si>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</si>
  <si>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</si>
  <si>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</si>
  <si>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</si>
  <si>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</si>
  <si>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</si>
  <si>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</si>
  <si>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</si>
  <si>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</si>
  <si>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</si>
  <si>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</si>
  <si>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</si>
  <si>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</si>
  <si>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</si>
  <si>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</si>
  <si>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</si>
  <si>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</si>
  <si>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</si>
  <si>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</si>
  <si>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</si>
  <si>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</si>
  <si>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</si>
  <si>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</si>
  <si>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</si>
  <si>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</si>
  <si>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</si>
  <si>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</si>
  <si>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</si>
  <si>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</si>
  <si>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</si>
  <si>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</si>
  <si>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</si>
  <si>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</si>
  <si>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</si>
  <si>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</si>
  <si>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</si>
  <si>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</si>
  <si>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</si>
  <si>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</si>
  <si>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</si>
  <si>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</si>
  <si>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</si>
  <si>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</si>
  <si>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</si>
  <si>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</si>
  <si>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</si>
  <si>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</si>
  <si>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</si>
  <si>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</si>
  <si>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</si>
  <si>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</si>
  <si>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</si>
  <si>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</si>
  <si>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</si>
  <si>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</si>
  <si>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</si>
  <si>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</si>
  <si>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</si>
  <si>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</si>
  <si>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</si>
  <si>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</si>
  <si>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</si>
  <si>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</si>
  <si>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</si>
  <si>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</si>
  <si>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</si>
  <si>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</si>
  <si>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</si>
  <si>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</si>
  <si>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</si>
  <si>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</si>
  <si>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</si>
  <si>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</si>
  <si>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</si>
  <si>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</si>
  <si>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</si>
  <si>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</si>
  <si>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</si>
  <si>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</si>
  <si>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</si>
  <si>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</si>
  <si>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</si>
  <si>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</si>
  <si>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</si>
  <si>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</si>
  <si>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</si>
  <si>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</si>
  <si>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</si>
  <si>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</si>
  <si>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</si>
  <si>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</si>
  <si>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</si>
  <si>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</si>
  <si>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</si>
  <si>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</si>
  <si>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</si>
  <si>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</si>
  <si>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</si>
  <si>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</si>
  <si>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</si>
  <si>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</si>
  <si>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</si>
  <si>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</si>
  <si>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</si>
  <si>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</si>
  <si>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</si>
  <si>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</si>
  <si>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</si>
  <si>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</si>
  <si>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</si>
  <si>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</si>
  <si>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</si>
  <si>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</si>
  <si>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</si>
  <si>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</si>
  <si>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</si>
  <si>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</si>
  <si>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</si>
  <si>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</si>
  <si>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</si>
  <si>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</si>
  <si>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</si>
  <si>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</si>
  <si>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</si>
  <si>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</si>
  <si>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</si>
  <si>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</si>
  <si>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</si>
  <si>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</si>
  <si>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</si>
  <si>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</si>
  <si>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</si>
  <si>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</si>
  <si>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</si>
  <si>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</si>
  <si>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</si>
  <si>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</si>
  <si>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</si>
  <si>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</si>
  <si>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</si>
  <si>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</si>
  <si>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</si>
  <si>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</si>
  <si>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</si>
  <si>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</si>
  <si>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</si>
  <si>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</si>
  <si>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</si>
  <si>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</si>
  <si>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</si>
  <si>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</si>
  <si>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</si>
  <si>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</si>
  <si>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</si>
  <si>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</si>
  <si>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</si>
  <si>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</si>
  <si>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</si>
  <si>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</si>
  <si>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</si>
  <si>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</si>
  <si>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</si>
  <si>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</si>
  <si>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</si>
  <si>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</si>
  <si>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</si>
  <si>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</si>
  <si>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</si>
  <si>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</si>
  <si>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</si>
  <si>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</si>
  <si>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</si>
  <si>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</si>
  <si>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</si>
  <si>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</si>
  <si>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</si>
  <si>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</si>
  <si>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</si>
  <si>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</si>
  <si>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</si>
  <si>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</si>
  <si>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</si>
  <si>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</si>
  <si>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</si>
  <si>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</si>
  <si>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</si>
  <si>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</si>
  <si>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</si>
  <si>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</si>
  <si>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</si>
  <si>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</si>
  <si>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</si>
  <si>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</si>
  <si>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</si>
  <si>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</si>
  <si>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</si>
  <si>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</si>
  <si>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</si>
  <si>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</si>
  <si>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</si>
  <si>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</si>
  <si>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</si>
  <si>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</si>
  <si>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</si>
  <si>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</si>
  <si>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</si>
  <si>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</si>
  <si>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</si>
  <si>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</si>
  <si>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</si>
  <si>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</si>
  <si>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</si>
  <si>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</si>
  <si>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</si>
  <si>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</si>
  <si>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</si>
  <si>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</si>
  <si>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</si>
  <si>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</si>
  <si>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</si>
  <si>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</si>
  <si>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</si>
  <si>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</si>
  <si>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</si>
  <si>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</si>
  <si>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</si>
  <si>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</si>
  <si>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</si>
  <si>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</si>
  <si>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</si>
  <si>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</si>
  <si>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</si>
  <si>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</si>
  <si>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</si>
  <si>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</si>
  <si>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</si>
  <si>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</si>
  <si>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</si>
  <si>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</si>
  <si>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</si>
  <si>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</si>
  <si>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</si>
  <si>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</si>
  <si>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</si>
  <si>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</si>
  <si>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</si>
  <si>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</si>
  <si>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</si>
  <si>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</si>
  <si>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</si>
  <si>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</si>
  <si>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</si>
  <si>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</si>
  <si>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</si>
  <si>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</si>
  <si>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</si>
  <si>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</si>
  <si>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</si>
  <si>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</si>
  <si>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</si>
  <si>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</si>
  <si>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</si>
  <si>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</si>
  <si>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</si>
  <si>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</si>
  <si>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</si>
  <si>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</si>
  <si>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</si>
  <si>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</si>
  <si>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</si>
  <si>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</si>
  <si>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</si>
  <si>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</si>
  <si>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</si>
  <si>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</si>
  <si>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</si>
  <si>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</si>
  <si>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</si>
  <si>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</si>
  <si>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</si>
  <si>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</si>
  <si>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</si>
  <si>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</si>
  <si>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</si>
  <si>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</si>
  <si>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</si>
  <si>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</si>
  <si>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</si>
  <si>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</si>
  <si>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</si>
  <si>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</si>
  <si>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</si>
  <si>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</si>
  <si>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</si>
  <si>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</si>
  <si>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</si>
  <si>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</si>
  <si>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</si>
  <si>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</si>
  <si>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</si>
  <si>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</si>
  <si>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</si>
  <si>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</si>
  <si>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</si>
  <si>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</si>
  <si>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</si>
  <si>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</si>
  <si>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</si>
  <si>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</si>
  <si>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</si>
  <si>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</si>
  <si>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</si>
  <si>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</si>
  <si>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</si>
  <si>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</si>
  <si>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</si>
  <si>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</si>
  <si>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</si>
  <si>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</si>
  <si>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</si>
  <si>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</si>
  <si>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</si>
  <si>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</si>
  <si>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</si>
  <si>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</si>
  <si>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</si>
  <si>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</si>
  <si>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</si>
  <si>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</si>
  <si>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</si>
  <si>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</si>
  <si>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</si>
  <si>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</si>
  <si>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</si>
  <si>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</si>
  <si>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</si>
  <si>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</si>
  <si>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</si>
  <si>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</si>
  <si>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</si>
  <si>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</si>
  <si>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</si>
  <si>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</si>
  <si>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</si>
  <si>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</si>
  <si>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</si>
  <si>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</si>
  <si>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</si>
  <si>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</si>
  <si>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</si>
  <si>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</si>
  <si>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</si>
  <si>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</si>
  <si>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</si>
  <si>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</si>
  <si>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</si>
  <si>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</si>
  <si>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</si>
  <si>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</si>
  <si>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</si>
  <si>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</si>
  <si>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</si>
  <si>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</si>
  <si>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</si>
  <si>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</si>
  <si>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</si>
  <si>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</si>
  <si>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</si>
  <si>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</si>
  <si>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</si>
  <si>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</si>
  <si>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</si>
  <si>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</si>
  <si>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</si>
  <si>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</si>
  <si>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</si>
  <si>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</si>
  <si>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</si>
  <si>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</si>
  <si>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</si>
  <si>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</si>
  <si>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</si>
  <si>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</si>
  <si>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</si>
  <si>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</si>
  <si>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</si>
  <si>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</si>
  <si>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</si>
  <si>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</si>
  <si>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</si>
  <si>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</si>
  <si>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</si>
  <si>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</si>
  <si>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</si>
  <si>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</si>
  <si>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</si>
  <si>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</si>
  <si>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</si>
  <si>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</si>
  <si>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</si>
  <si>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</si>
  <si>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</si>
  <si>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</si>
  <si>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</si>
  <si>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</si>
  <si>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</si>
  <si>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</si>
  <si>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</si>
  <si>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</si>
  <si>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</si>
  <si>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</si>
  <si>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</si>
  <si>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</si>
  <si>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</si>
  <si>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</si>
  <si>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</si>
  <si>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</si>
  <si>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</si>
  <si>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</si>
  <si>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</si>
  <si>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</si>
  <si>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</si>
  <si>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</si>
  <si>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</si>
  <si>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</si>
  <si>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</si>
  <si>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</si>
  <si>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</si>
  <si>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</si>
  <si>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</si>
  <si>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</si>
  <si>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</si>
  <si>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</si>
  <si>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</si>
  <si>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</si>
  <si>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</si>
  <si>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</si>
  <si>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</si>
  <si>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</si>
  <si>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</si>
  <si>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</si>
  <si>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</si>
  <si>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</si>
  <si>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</si>
  <si>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</si>
  <si>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</si>
  <si>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</si>
  <si>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</si>
  <si>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</si>
  <si>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</si>
  <si>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</si>
  <si>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</si>
  <si>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</si>
  <si>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</si>
  <si>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</si>
  <si>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</si>
  <si>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</si>
  <si>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</si>
  <si>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</si>
  <si>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</si>
  <si>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</si>
  <si>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</si>
  <si>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</si>
  <si>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</si>
  <si>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</si>
  <si>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</si>
  <si>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</si>
  <si>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</si>
  <si>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</si>
  <si>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</si>
  <si>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</si>
  <si>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</si>
  <si>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</si>
  <si>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</si>
  <si>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</si>
  <si>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</si>
  <si>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</si>
  <si>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</si>
  <si>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</si>
  <si>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</si>
  <si>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</si>
  <si>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</si>
  <si>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</si>
  <si>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</si>
  <si>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</si>
  <si>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</si>
  <si>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</si>
  <si>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</si>
  <si>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</si>
  <si>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</si>
  <si>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</si>
  <si>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</si>
  <si>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</si>
  <si>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</si>
  <si>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</si>
  <si>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</si>
  <si>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</si>
  <si>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</si>
  <si>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</si>
  <si>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</si>
  <si>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</si>
  <si>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</si>
  <si>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</si>
  <si>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</si>
  <si>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</si>
  <si>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</si>
  <si>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</si>
  <si>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</si>
  <si>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</si>
  <si>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</si>
  <si>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</si>
  <si>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</si>
  <si>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</si>
  <si>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</si>
  <si>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</si>
  <si>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</si>
  <si>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</si>
  <si>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</si>
  <si>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</si>
  <si>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</si>
  <si>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</si>
  <si>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</si>
  <si>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</si>
  <si>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</si>
  <si>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</si>
  <si>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</si>
  <si>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</si>
  <si>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</si>
  <si>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</si>
  <si>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</si>
  <si>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</si>
  <si>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</si>
  <si>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</si>
  <si>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</si>
  <si>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</si>
  <si>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</si>
  <si>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</si>
  <si>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</si>
  <si>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</si>
  <si>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</si>
  <si>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</si>
  <si>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</si>
  <si>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</si>
  <si>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</si>
  <si>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</si>
  <si>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</si>
  <si>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</si>
  <si>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</si>
  <si>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</si>
  <si>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</si>
  <si>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</si>
  <si>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</si>
  <si>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</si>
  <si>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</si>
  <si>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</si>
  <si>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</si>
  <si>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</si>
  <si>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</si>
  <si>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</si>
  <si>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</si>
  <si>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</si>
  <si>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</si>
  <si>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</si>
  <si>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</si>
  <si>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</si>
  <si>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</si>
  <si>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</si>
  <si>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</si>
  <si>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</si>
  <si>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</si>
  <si>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</si>
  <si>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</si>
  <si>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</si>
  <si>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</si>
  <si>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</si>
  <si>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</si>
  <si>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</si>
  <si>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</si>
  <si>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</si>
  <si>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</si>
  <si>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</si>
  <si>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</si>
  <si>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</si>
  <si>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</si>
  <si>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</si>
  <si>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</si>
  <si>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</si>
  <si>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</si>
  <si>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</si>
  <si>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</si>
  <si>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</si>
  <si>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</si>
  <si>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</si>
  <si>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</si>
  <si>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</si>
  <si>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</si>
  <si>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</si>
  <si>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</si>
  <si>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</si>
  <si>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</si>
  <si>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</si>
  <si>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</si>
  <si>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</si>
  <si>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</si>
  <si>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</si>
  <si>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</si>
  <si>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</si>
  <si>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</si>
  <si>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</si>
  <si>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</si>
  <si>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</si>
  <si>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</si>
  <si>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</si>
  <si>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</si>
  <si>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</si>
  <si>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</si>
  <si>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</si>
  <si>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</si>
  <si>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</si>
  <si>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</si>
  <si>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</si>
  <si>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</si>
  <si>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</si>
  <si>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</si>
  <si>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</si>
  <si>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</si>
  <si>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</si>
  <si>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</si>
  <si>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</si>
  <si>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</si>
  <si>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</si>
  <si>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</si>
  <si>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</si>
  <si>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</si>
  <si>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</si>
  <si>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</si>
  <si>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</si>
  <si>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</si>
  <si>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</si>
  <si>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</si>
  <si>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</si>
  <si>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</si>
  <si>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</si>
  <si>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</si>
  <si>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</si>
  <si>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</si>
  <si>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</si>
  <si>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</si>
  <si>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</si>
  <si>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</si>
  <si>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</si>
  <si>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</si>
  <si>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</si>
  <si>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</si>
  <si>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</si>
  <si>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</si>
  <si>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</si>
  <si>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</si>
  <si>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</si>
  <si>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</si>
  <si>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</si>
  <si>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</si>
  <si>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</si>
  <si>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</si>
  <si>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</si>
  <si>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</si>
  <si>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</si>
  <si>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</si>
  <si>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</si>
  <si>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</si>
  <si>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</si>
  <si>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</si>
  <si>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</si>
  <si>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</si>
  <si>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</si>
  <si>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</si>
  <si>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</si>
  <si>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</si>
  <si>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</si>
  <si>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</si>
  <si>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</si>
  <si>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</si>
  <si>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</si>
  <si>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</si>
  <si>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</si>
  <si>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</si>
  <si>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</si>
  <si>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</si>
  <si>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</si>
  <si>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</si>
  <si>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</si>
  <si>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</si>
  <si>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</si>
  <si>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</si>
  <si>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</si>
  <si>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</si>
  <si>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</si>
  <si>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</si>
  <si>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</si>
  <si>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</si>
  <si>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</si>
  <si>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</si>
  <si>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</si>
  <si>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</si>
  <si>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</si>
  <si>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</si>
  <si>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</si>
  <si>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</si>
  <si>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</si>
  <si>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</si>
  <si>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</si>
  <si>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</si>
  <si>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</si>
  <si>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</si>
  <si>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</si>
  <si>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</si>
  <si>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</si>
  <si>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</si>
  <si>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</si>
  <si>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</si>
  <si>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</si>
  <si>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</si>
  <si>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</si>
  <si>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</si>
  <si>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</si>
  <si>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</si>
  <si>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</si>
  <si>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</si>
  <si>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</si>
  <si>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</si>
  <si>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</si>
  <si>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</si>
  <si>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</si>
  <si>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</si>
  <si>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</si>
  <si>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</si>
  <si>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</si>
  <si>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</si>
  <si>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</si>
  <si>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</si>
  <si>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</si>
  <si>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</si>
  <si>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</si>
  <si>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</si>
  <si>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</si>
  <si>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</si>
  <si>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</si>
  <si>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</si>
  <si>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</si>
  <si>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</si>
  <si>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</si>
  <si>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</si>
  <si>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</si>
  <si>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</si>
  <si>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</si>
  <si>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</si>
  <si>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</si>
  <si>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</si>
  <si>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</si>
  <si>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</si>
  <si>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</si>
  <si>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</si>
  <si>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</si>
  <si>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</si>
  <si>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</si>
  <si>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</si>
  <si>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</si>
  <si>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</si>
  <si>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</si>
  <si>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</si>
  <si>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</si>
  <si>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</si>
  <si>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</si>
  <si>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</si>
  <si>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</si>
  <si>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</si>
  <si>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</si>
  <si>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</si>
  <si>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</si>
  <si>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</si>
  <si>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</si>
  <si>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</si>
  <si>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</si>
  <si>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</si>
  <si>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</si>
  <si>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</si>
  <si>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</si>
  <si>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</si>
  <si>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</si>
  <si>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</si>
  <si>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</si>
  <si>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</si>
  <si>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</si>
  <si>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</si>
  <si>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</si>
  <si>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</si>
  <si>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</si>
  <si>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</si>
  <si>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</si>
  <si>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</si>
  <si>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</si>
  <si>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</si>
  <si>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</si>
  <si>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</si>
  <si>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</si>
  <si>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</si>
  <si>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</si>
  <si>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</si>
  <si>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</si>
  <si>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</si>
  <si>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</si>
  <si>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</si>
  <si>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</si>
  <si>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</si>
  <si>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</si>
  <si>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</si>
  <si>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</si>
  <si>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</si>
  <si>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</si>
  <si>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</si>
  <si>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</si>
  <si>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</si>
  <si>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</si>
  <si>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</si>
  <si>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</si>
  <si>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</si>
  <si>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</si>
  <si>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</si>
  <si>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</si>
  <si>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</si>
  <si>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</si>
  <si>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</si>
  <si>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</si>
  <si>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</si>
  <si>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</si>
  <si>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</si>
  <si>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</si>
  <si>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</si>
  <si>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</si>
  <si>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</si>
  <si>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</si>
  <si>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</si>
  <si>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</si>
  <si>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</si>
  <si>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</si>
  <si>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</si>
  <si>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</si>
  <si>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</si>
  <si>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</si>
  <si>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</si>
  <si>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</si>
  <si>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</si>
  <si>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</si>
  <si>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</si>
  <si>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</si>
  <si>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</si>
  <si>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</si>
  <si>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</si>
  <si>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</si>
  <si>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</si>
  <si>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</si>
  <si>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</si>
  <si>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</si>
  <si>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</si>
  <si>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</si>
  <si>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</si>
  <si>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</si>
  <si>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</si>
  <si>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</si>
  <si>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</si>
  <si>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</si>
  <si>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</si>
  <si>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</si>
  <si>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</si>
  <si>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</si>
  <si>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</si>
  <si>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</si>
  <si>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</si>
  <si>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</si>
  <si>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</si>
  <si>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</si>
  <si>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</si>
  <si>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</si>
  <si>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</si>
  <si>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</si>
  <si>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</si>
  <si>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</si>
  <si>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</si>
  <si>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</si>
  <si>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</si>
  <si>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</si>
  <si>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</si>
  <si>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</si>
  <si>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</si>
  <si>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</si>
  <si>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</si>
  <si>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</si>
  <si>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</si>
  <si>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</si>
  <si>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</si>
  <si>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</si>
  <si>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</si>
  <si>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</si>
  <si>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</si>
  <si>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</si>
  <si>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</si>
  <si>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</si>
  <si>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</si>
  <si>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</si>
  <si>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</si>
  <si>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</si>
  <si>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</si>
  <si>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</si>
  <si>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</si>
  <si>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</si>
  <si>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</si>
  <si>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</si>
  <si>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</si>
  <si>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</si>
  <si>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</si>
  <si>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</si>
  <si>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</si>
  <si>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</si>
  <si>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</si>
  <si>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</si>
  <si>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</si>
  <si>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</si>
  <si>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</si>
  <si>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</si>
  <si>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</si>
  <si>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</si>
  <si>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</si>
  <si>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</si>
  <si>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</si>
  <si>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</si>
  <si>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</si>
  <si>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</si>
  <si>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</si>
  <si>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</si>
  <si>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</si>
  <si>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</si>
  <si>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</si>
  <si>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</si>
  <si>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</si>
  <si>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</si>
  <si>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</si>
  <si>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</si>
  <si>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</si>
  <si>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</si>
  <si>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</si>
  <si>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</si>
  <si>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</si>
  <si>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</si>
  <si>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</si>
  <si>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</si>
  <si>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</si>
  <si>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</si>
  <si>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</si>
  <si>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</si>
  <si>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</si>
  <si>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</si>
  <si>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</si>
  <si>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</si>
  <si>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</si>
  <si>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</si>
  <si>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</si>
  <si>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</si>
  <si>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</si>
  <si>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</si>
  <si>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</si>
  <si>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</si>
  <si>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</si>
  <si>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</si>
  <si>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</si>
  <si>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</si>
  <si>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</si>
  <si>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</si>
  <si>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</si>
  <si>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</si>
  <si>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</si>
  <si>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</si>
  <si>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</si>
  <si>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</si>
  <si>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</si>
  <si>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</si>
  <si>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</si>
  <si>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</si>
  <si>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</si>
  <si>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</si>
  <si>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</si>
  <si>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</si>
  <si>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</si>
  <si>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</si>
  <si>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</si>
  <si>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</si>
  <si>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</si>
  <si>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</si>
  <si>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</si>
  <si>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</si>
  <si>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</si>
  <si>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</si>
  <si>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</si>
  <si>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</si>
  <si>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</si>
  <si>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</si>
  <si>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</si>
  <si>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</si>
  <si>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</si>
  <si>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</si>
  <si>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</si>
  <si>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</si>
  <si>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</si>
  <si>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</si>
  <si>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</si>
  <si>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</si>
  <si>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</si>
  <si>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</si>
  <si>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</si>
  <si>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</si>
  <si>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</si>
  <si>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</si>
  <si>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</si>
  <si>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</si>
  <si>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</si>
  <si>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</si>
  <si>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</si>
  <si>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</si>
  <si>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</si>
  <si>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</si>
  <si>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</si>
  <si>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</si>
  <si>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</si>
  <si>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</si>
  <si>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</si>
  <si>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</si>
  <si>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</si>
  <si>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</si>
  <si>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</si>
  <si>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</si>
  <si>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</si>
  <si>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</si>
  <si>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</si>
  <si>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</si>
  <si>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</si>
  <si>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</si>
  <si>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</si>
  <si>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</si>
  <si>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</si>
  <si>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</si>
  <si>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</si>
  <si>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</si>
  <si>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</si>
  <si>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</si>
  <si>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</si>
  <si>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</si>
  <si>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</si>
  <si>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</si>
  <si>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</si>
  <si>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</si>
  <si>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</si>
  <si>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</si>
  <si>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</si>
  <si>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</si>
  <si>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</si>
  <si>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</si>
  <si>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</si>
  <si>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</si>
  <si>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</si>
  <si>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</si>
  <si>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</si>
  <si>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</si>
  <si>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</si>
  <si>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</si>
  <si>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</si>
  <si>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</si>
  <si>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</si>
  <si>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</si>
  <si>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</si>
  <si>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</si>
  <si>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</si>
  <si>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</si>
  <si>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</si>
  <si>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</si>
  <si>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</si>
  <si>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</si>
  <si>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</si>
  <si>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</si>
  <si>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</si>
  <si>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</si>
  <si>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</si>
  <si>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</si>
  <si>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</si>
  <si>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</si>
  <si>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</si>
  <si>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</si>
  <si>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</si>
  <si>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</si>
  <si>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</si>
  <si>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</si>
  <si>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</si>
  <si>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</si>
  <si>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</si>
  <si>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</si>
  <si>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</si>
  <si>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</si>
  <si>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</si>
  <si>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</si>
  <si>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</si>
  <si>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</si>
  <si>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</si>
  <si>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</si>
  <si>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</si>
  <si>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</si>
  <si>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</si>
  <si>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</si>
  <si>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</si>
  <si>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</si>
  <si>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</si>
  <si>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</si>
  <si>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</si>
  <si>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</si>
  <si>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</si>
  <si>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</si>
  <si>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</si>
  <si>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</si>
  <si>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</si>
  <si>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</si>
  <si>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</si>
  <si>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</si>
  <si>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</si>
  <si>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</si>
  <si>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</si>
  <si>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</si>
  <si>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</si>
  <si>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</si>
  <si>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</si>
  <si>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</si>
  <si>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</si>
  <si>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</si>
  <si>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</si>
  <si>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</si>
  <si>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</si>
  <si>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</si>
  <si>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</si>
  <si>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</si>
  <si>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</si>
  <si>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</si>
  <si>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</si>
  <si>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</si>
  <si>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</si>
  <si>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</si>
  <si>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</si>
  <si>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</si>
  <si>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</si>
  <si>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</si>
  <si>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</si>
  <si>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</si>
  <si>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</si>
  <si>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</si>
  <si>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</si>
  <si>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</si>
  <si>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</si>
  <si>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</si>
  <si>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</si>
  <si>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</si>
  <si>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</si>
  <si>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</si>
  <si>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</si>
  <si>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</si>
  <si>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</si>
  <si>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</si>
  <si>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</si>
  <si>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</si>
  <si>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</si>
  <si>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</si>
  <si>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</si>
  <si>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</si>
  <si>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</si>
  <si>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</si>
  <si>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</si>
  <si>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</si>
  <si>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</si>
  <si>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</si>
  <si>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</si>
  <si>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</si>
  <si>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</si>
  <si>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</si>
  <si>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</si>
  <si>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</si>
  <si>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</si>
  <si>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</si>
  <si>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</si>
  <si>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</si>
  <si>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</si>
  <si>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</si>
  <si>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</si>
  <si>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</si>
  <si>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</si>
  <si>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</si>
  <si>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</si>
  <si>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</si>
  <si>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</si>
  <si>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</si>
  <si>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</si>
  <si>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</si>
  <si>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</si>
  <si>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</si>
  <si>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</si>
  <si>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</si>
  <si>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</si>
  <si>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</si>
  <si>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</si>
  <si>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</si>
  <si>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</si>
  <si>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</si>
  <si>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</si>
  <si>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</si>
  <si>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</si>
  <si>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</si>
  <si>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</si>
  <si>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</si>
  <si>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</si>
  <si>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</si>
  <si>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</si>
  <si>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</si>
  <si>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</si>
  <si>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</si>
  <si>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</si>
  <si>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</si>
  <si>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</si>
  <si>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</si>
  <si>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</si>
  <si>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</si>
  <si>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</si>
  <si>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</si>
  <si>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</si>
  <si>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</si>
  <si>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</si>
  <si>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</si>
  <si>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</si>
  <si>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</si>
  <si>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</si>
  <si>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</si>
  <si>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</si>
  <si>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</si>
  <si>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</si>
  <si>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</si>
  <si>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</si>
  <si>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</si>
  <si>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</si>
  <si>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</si>
  <si>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</si>
  <si>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</si>
  <si>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</si>
  <si>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</si>
  <si>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</si>
  <si>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</si>
  <si>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</si>
  <si>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</si>
  <si>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</si>
  <si>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</si>
  <si>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</si>
  <si>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</si>
  <si>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</si>
  <si>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</si>
  <si>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</si>
  <si>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</si>
  <si>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</si>
  <si>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</si>
  <si>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</si>
  <si>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</si>
  <si>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</si>
  <si>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</si>
  <si>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</si>
  <si>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</si>
  <si>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</si>
  <si>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</si>
  <si>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</si>
  <si>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</si>
  <si>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</si>
  <si>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</si>
  <si>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</si>
  <si>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</si>
  <si>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</si>
  <si>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</si>
  <si>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</si>
  <si>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</si>
  <si>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</si>
  <si>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</si>
  <si>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</si>
  <si>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</si>
  <si>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</si>
  <si>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</si>
  <si>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</si>
  <si>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</si>
  <si>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</si>
  <si>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</si>
  <si>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</si>
  <si>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</si>
  <si>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</si>
  <si>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</si>
  <si>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</si>
  <si>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</si>
  <si>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</si>
  <si>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</si>
  <si>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</si>
  <si>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</si>
  <si>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</si>
  <si>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</si>
  <si>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</si>
  <si>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</si>
  <si>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</si>
  <si>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</si>
  <si>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</si>
  <si>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</si>
  <si>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</si>
  <si>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</si>
  <si>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</si>
  <si>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</si>
  <si>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</si>
  <si>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</si>
  <si>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</si>
  <si>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</si>
  <si>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</si>
  <si>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</si>
  <si>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</si>
  <si>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</si>
  <si>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</si>
  <si>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</si>
  <si>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</si>
  <si>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</si>
  <si>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</si>
  <si>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</si>
  <si>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</si>
  <si>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</si>
  <si>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</si>
  <si>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</si>
  <si>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</si>
  <si>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</si>
  <si>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</si>
  <si>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</si>
  <si>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</si>
  <si>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</si>
  <si>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</si>
  <si>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</si>
  <si>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</si>
  <si>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</si>
  <si>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</si>
  <si>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</si>
  <si>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</si>
  <si>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</si>
  <si>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</si>
  <si>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</si>
  <si>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</si>
  <si>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</si>
  <si>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</si>
  <si>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</si>
  <si>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</si>
  <si>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</si>
  <si>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</si>
  <si>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</si>
  <si>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</si>
  <si>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</si>
  <si>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</si>
  <si>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</si>
  <si>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</si>
  <si>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</si>
  <si>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</si>
  <si>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</si>
  <si>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</si>
  <si>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</si>
  <si>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</si>
  <si>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</si>
  <si>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</si>
  <si>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</si>
  <si>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</si>
  <si>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</si>
  <si>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</si>
  <si>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</si>
  <si>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</si>
  <si>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</si>
  <si>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</si>
  <si>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</si>
  <si>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</si>
  <si>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</si>
  <si>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</si>
  <si>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</si>
  <si>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</si>
  <si>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</si>
  <si>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</si>
  <si>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</si>
  <si>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</si>
  <si>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</si>
  <si>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</si>
  <si>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</si>
  <si>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</si>
  <si>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</si>
  <si>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</si>
  <si>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</si>
  <si>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</si>
  <si>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</si>
  <si>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</si>
  <si>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</si>
  <si>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</si>
  <si>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</si>
  <si>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</si>
  <si>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</si>
  <si>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</si>
  <si>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</si>
  <si>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</si>
  <si>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</si>
  <si>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</si>
  <si>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</si>
  <si>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</si>
  <si>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</si>
  <si>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</si>
  <si>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</si>
  <si>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</si>
  <si>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</si>
  <si>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</si>
  <si>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</si>
  <si>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</si>
  <si>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</si>
  <si>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</si>
  <si>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</si>
  <si>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</si>
  <si>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</si>
  <si>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</si>
  <si>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</si>
  <si>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</si>
  <si>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</si>
  <si>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</si>
  <si>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</si>
  <si>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</si>
  <si>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</si>
  <si>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</si>
  <si>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</si>
  <si>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</si>
  <si>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</si>
  <si>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</si>
  <si>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</si>
  <si>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</si>
  <si>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</si>
  <si>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</si>
  <si>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</si>
  <si>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</si>
  <si>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</si>
  <si>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</si>
  <si>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</si>
  <si>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</si>
  <si>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</si>
  <si>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</si>
  <si>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</si>
  <si>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</si>
  <si>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</si>
  <si>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</si>
  <si>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</si>
  <si>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</si>
  <si>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</si>
  <si>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</si>
  <si>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</si>
  <si>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</si>
  <si>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</si>
  <si>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</si>
  <si>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</si>
  <si>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</si>
  <si>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</si>
  <si>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</si>
  <si>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</si>
  <si>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</si>
  <si>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</si>
  <si>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</si>
  <si>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</si>
  <si>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</si>
  <si>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</si>
  <si>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</si>
  <si>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</si>
  <si>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</si>
  <si>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</si>
  <si>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</si>
  <si>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</si>
  <si>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</si>
  <si>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</si>
  <si>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</si>
  <si>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</si>
  <si>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</si>
  <si>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</si>
  <si>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</si>
  <si>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</si>
  <si>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</si>
  <si>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</si>
  <si>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</si>
  <si>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</si>
  <si>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</si>
  <si>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</si>
  <si>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</si>
  <si>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</si>
  <si>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</si>
  <si>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</si>
  <si>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</si>
  <si>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</si>
  <si>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</si>
  <si>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</si>
  <si>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</si>
  <si>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</si>
  <si>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</si>
  <si>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</si>
  <si>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</si>
  <si>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</si>
  <si>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</si>
  <si>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</si>
  <si>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</si>
  <si>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</si>
  <si>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</si>
  <si>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</si>
  <si>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</si>
  <si>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</si>
  <si>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</si>
  <si>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</si>
  <si>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</si>
  <si>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</si>
  <si>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</si>
  <si>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</si>
  <si>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</si>
  <si>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</si>
  <si>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</si>
  <si>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</si>
  <si>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</si>
  <si>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</si>
  <si>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</si>
  <si>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</si>
  <si>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</si>
  <si>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</si>
  <si>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</si>
  <si>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</si>
  <si>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</si>
  <si>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</si>
  <si>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</si>
  <si>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</si>
  <si>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</si>
  <si>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</si>
  <si>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</si>
  <si>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</si>
  <si>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</si>
  <si>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</si>
  <si>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</si>
  <si>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</si>
  <si>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</si>
  <si>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</si>
  <si>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</si>
  <si>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</si>
  <si>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</si>
  <si>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</si>
  <si>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</si>
  <si>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</si>
  <si>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</si>
  <si>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</si>
  <si>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</si>
  <si>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</si>
  <si>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</si>
  <si>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</si>
  <si>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</si>
  <si>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</si>
  <si>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</si>
  <si>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</si>
  <si>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</si>
  <si>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</si>
  <si>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</si>
  <si>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</si>
  <si>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</si>
  <si>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</si>
  <si>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</si>
  <si>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</si>
  <si>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</si>
  <si>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</si>
  <si>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</si>
  <si>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</si>
  <si>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</si>
  <si>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</si>
  <si>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</si>
  <si>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</si>
  <si>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</si>
  <si>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</si>
  <si>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</si>
  <si>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</si>
  <si>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</si>
  <si>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</si>
  <si>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</si>
  <si>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</si>
  <si>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</si>
  <si>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</si>
  <si>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</si>
  <si>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</si>
  <si>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</si>
  <si>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</si>
  <si>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</si>
  <si>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</si>
  <si>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</si>
  <si>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</si>
  <si>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</si>
  <si>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</si>
  <si>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</si>
  <si>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</si>
  <si>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</si>
  <si>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</si>
  <si>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</si>
  <si>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</si>
  <si>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</si>
  <si>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</si>
  <si>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</si>
  <si>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</si>
  <si>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</si>
  <si>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</si>
  <si>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</si>
  <si>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</si>
  <si>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</si>
  <si>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</si>
  <si>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</si>
  <si>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</si>
  <si>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</si>
  <si>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</si>
  <si>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</si>
  <si>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</si>
  <si>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</si>
  <si>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</si>
  <si>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</si>
  <si>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</si>
  <si>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</si>
  <si>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</si>
  <si>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</si>
  <si>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</si>
  <si>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</si>
  <si>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</si>
  <si>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</si>
  <si>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</si>
  <si>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</si>
  <si>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</si>
  <si>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</si>
  <si>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</si>
  <si>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</si>
  <si>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</si>
  <si>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</si>
  <si>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</si>
  <si>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</si>
  <si>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</si>
  <si>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</si>
  <si>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</si>
  <si>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</si>
  <si>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</si>
  <si>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</si>
  <si>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</si>
  <si>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</si>
  <si>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</si>
  <si>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</si>
  <si>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</si>
  <si>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</si>
  <si>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</si>
  <si>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</si>
  <si>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</si>
  <si>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</si>
  <si>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</si>
  <si>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</si>
  <si>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</si>
  <si>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</si>
  <si>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</si>
  <si>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</si>
  <si>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</si>
  <si>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</si>
  <si>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</si>
  <si>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</si>
  <si>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</si>
  <si>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</si>
  <si>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</si>
  <si>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</si>
  <si>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</si>
  <si>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</si>
  <si>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</si>
  <si>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</si>
  <si>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</si>
  <si>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</si>
  <si>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</si>
  <si>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</si>
  <si>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</si>
  <si>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</si>
  <si>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</si>
  <si>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</si>
  <si>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</si>
  <si>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</si>
  <si>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</si>
  <si>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</si>
  <si>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</si>
  <si>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</si>
  <si>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</si>
  <si>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</si>
  <si>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</si>
  <si>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</si>
  <si>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</si>
  <si>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</si>
  <si>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</si>
  <si>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</si>
  <si>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</si>
  <si>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</si>
  <si>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</si>
  <si>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</si>
  <si>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</si>
  <si>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</si>
  <si>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</si>
  <si>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</si>
  <si>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</si>
  <si>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</si>
  <si>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</si>
  <si>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</si>
  <si>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</si>
  <si>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</si>
  <si>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</si>
  <si>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</si>
  <si>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</si>
  <si>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</si>
  <si>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</si>
  <si>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</si>
  <si>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</si>
  <si>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</si>
  <si>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</si>
  <si>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</si>
  <si>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</si>
  <si>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</si>
  <si>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</si>
  <si>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</si>
  <si>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</si>
  <si>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</si>
  <si>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</si>
  <si>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</si>
  <si>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</si>
  <si>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</si>
  <si>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</si>
  <si>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</si>
  <si>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</si>
  <si>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</si>
  <si>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</si>
  <si>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</si>
  <si>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</si>
  <si>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</si>
  <si>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</si>
  <si>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</si>
  <si>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</si>
  <si>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</si>
  <si>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</si>
  <si>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</si>
  <si>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</si>
  <si>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</si>
  <si>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</si>
  <si>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</si>
  <si>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</si>
  <si>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</si>
  <si>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</si>
  <si>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</si>
  <si>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</si>
  <si>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</si>
  <si>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</si>
  <si>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</si>
  <si>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</si>
  <si>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</si>
  <si>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</si>
  <si>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</si>
  <si>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</si>
  <si>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</si>
  <si>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</si>
  <si>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</si>
  <si>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</si>
  <si>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</si>
  <si>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</si>
  <si>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</si>
  <si>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</si>
  <si>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</si>
  <si>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</si>
  <si>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</si>
  <si>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</si>
  <si>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</si>
  <si>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</si>
  <si>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</si>
  <si>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</si>
  <si>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</si>
  <si>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</si>
  <si>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</si>
  <si>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</si>
  <si>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</si>
  <si>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</si>
  <si>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</si>
  <si>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</si>
  <si>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</si>
  <si>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</si>
  <si>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</si>
  <si>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</si>
  <si>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</si>
  <si>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</si>
  <si>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</si>
  <si>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</si>
  <si>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</si>
  <si>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</si>
  <si>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</si>
  <si>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</si>
  <si>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</si>
  <si>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</si>
  <si>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</si>
  <si>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</si>
  <si>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</si>
  <si>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</si>
  <si>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</si>
  <si>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</si>
  <si>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</si>
  <si>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</si>
  <si>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</si>
  <si>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</si>
  <si>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</si>
  <si>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</si>
  <si>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</si>
  <si>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</si>
  <si>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</si>
  <si>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</si>
  <si>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</si>
  <si>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</si>
  <si>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</si>
  <si>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</si>
  <si>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</si>
  <si>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</si>
  <si>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</si>
  <si>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</si>
  <si>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</si>
  <si>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</si>
  <si>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</si>
  <si>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</si>
  <si>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</si>
  <si>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</si>
  <si>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</si>
  <si>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</si>
  <si>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</si>
  <si>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</si>
  <si>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</si>
  <si>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</si>
  <si>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</si>
  <si>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</si>
  <si>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</si>
  <si>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</si>
  <si>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</si>
  <si>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</si>
  <si>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</si>
  <si>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</si>
  <si>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</si>
  <si>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</si>
  <si>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</si>
  <si>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</si>
  <si>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</si>
  <si>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</si>
  <si>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</si>
  <si>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</si>
  <si>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</si>
  <si>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</si>
  <si>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</si>
  <si>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</si>
  <si>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</si>
  <si>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</si>
  <si>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</si>
  <si>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</si>
  <si>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</si>
  <si>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</si>
  <si>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</si>
  <si>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</si>
  <si>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</si>
  <si>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</si>
  <si>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</si>
  <si>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</si>
  <si>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</si>
  <si>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</si>
  <si>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</si>
  <si>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</si>
  <si>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</si>
  <si>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</si>
  <si>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</si>
  <si>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</si>
  <si>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</si>
  <si>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</si>
  <si>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</si>
  <si>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</si>
  <si>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</si>
  <si>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</si>
  <si>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</si>
  <si>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</si>
  <si>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</si>
  <si>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</si>
  <si>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</si>
  <si>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</si>
  <si>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</si>
  <si>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</si>
  <si>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</si>
  <si>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</si>
  <si>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</si>
  <si>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</si>
  <si>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</si>
  <si>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</si>
  <si>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</si>
  <si>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</si>
  <si>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</si>
  <si>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</si>
  <si>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</si>
  <si>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</si>
  <si>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</si>
  <si>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</si>
  <si>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</si>
  <si>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</si>
  <si>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</si>
  <si>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</si>
  <si>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</si>
  <si>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</si>
  <si>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</si>
  <si>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</si>
  <si>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</si>
  <si>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</si>
  <si>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</si>
  <si>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</si>
  <si>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</si>
  <si>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</si>
  <si>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</si>
  <si>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</si>
  <si>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</si>
  <si>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</si>
  <si>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</si>
  <si>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</si>
  <si>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</si>
  <si>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</si>
  <si>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</si>
  <si>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</si>
  <si>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</si>
  <si>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</si>
  <si>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</si>
  <si>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</si>
  <si>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</si>
  <si>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</si>
  <si>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</si>
  <si>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</si>
  <si>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</si>
  <si>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</si>
  <si>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</si>
  <si>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</si>
  <si>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</si>
  <si>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</si>
  <si>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</si>
  <si>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</si>
  <si>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</si>
  <si>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</si>
  <si>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</si>
  <si>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</si>
  <si>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</si>
  <si>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</si>
  <si>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</si>
  <si>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</si>
  <si>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</si>
  <si>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</si>
  <si>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</si>
  <si>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</si>
  <si>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</si>
  <si>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</si>
  <si>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</si>
  <si>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</si>
  <si>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</si>
  <si>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</si>
  <si>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</si>
  <si>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</si>
  <si>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</si>
  <si>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</si>
  <si>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</si>
  <si>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</si>
  <si>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</si>
  <si>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</si>
  <si>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</si>
  <si>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</si>
  <si>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</si>
  <si>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</si>
  <si>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</si>
  <si>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</si>
  <si>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</si>
  <si>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</si>
  <si>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</si>
  <si>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</si>
  <si>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</si>
  <si>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</si>
  <si>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</si>
  <si>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</si>
  <si>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</si>
  <si>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</si>
  <si>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</si>
  <si>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</si>
  <si>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</si>
  <si>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</si>
  <si>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</si>
  <si>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</si>
  <si>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</si>
  <si>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</si>
  <si>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</si>
  <si>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</si>
  <si>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</si>
  <si>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</si>
  <si>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</si>
  <si>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</si>
  <si>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</si>
  <si>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</si>
  <si>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</si>
  <si>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</si>
  <si>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</si>
  <si>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</si>
  <si>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</si>
  <si>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</si>
  <si>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</si>
  <si>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</si>
  <si>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</si>
  <si>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</si>
  <si>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</si>
  <si>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</si>
  <si>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</si>
  <si>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</si>
  <si>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</si>
  <si>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</si>
  <si>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</si>
  <si>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</si>
  <si>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</si>
  <si>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</si>
  <si>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</si>
  <si>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</si>
  <si>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</si>
  <si>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</si>
  <si>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</si>
  <si>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</si>
  <si>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</si>
  <si>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</si>
  <si>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</si>
  <si>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</si>
  <si>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</si>
  <si>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</si>
  <si>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</si>
  <si>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</si>
  <si>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</si>
  <si>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</si>
  <si>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</si>
  <si>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</si>
  <si>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</si>
  <si>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</si>
  <si>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</si>
  <si>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</si>
  <si>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</si>
  <si>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</si>
  <si>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</si>
  <si>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</si>
  <si>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</si>
  <si>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</si>
  <si>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</si>
  <si>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</si>
  <si>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</si>
  <si>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</si>
  <si>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</si>
  <si>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</si>
  <si>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</si>
  <si>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</si>
  <si>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</si>
  <si>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</si>
  <si>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</si>
  <si>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</si>
  <si>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</si>
  <si>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</si>
  <si>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</si>
  <si>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</si>
  <si>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</si>
  <si>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</si>
  <si>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</si>
  <si>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</si>
  <si>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</si>
  <si>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</si>
  <si>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</si>
  <si>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</si>
  <si>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</si>
  <si>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</si>
  <si>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</si>
  <si>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</si>
  <si>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</si>
  <si>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</si>
  <si>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</si>
  <si>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</si>
  <si>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</si>
  <si>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</si>
  <si>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</si>
  <si>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</si>
  <si>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</si>
  <si>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</si>
  <si>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</si>
  <si>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</si>
  <si>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</si>
  <si>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</si>
  <si>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</si>
  <si>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</si>
  <si>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</si>
  <si>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</si>
  <si>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</si>
  <si>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</si>
  <si>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</si>
  <si>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</si>
  <si>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</si>
  <si>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</si>
  <si>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</si>
  <si>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</si>
  <si>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</si>
  <si>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</si>
  <si>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</si>
  <si>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</si>
  <si>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</si>
  <si>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</si>
  <si>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</si>
  <si>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</si>
  <si>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</si>
  <si>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</si>
  <si>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</si>
  <si>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</si>
  <si>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</si>
  <si>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</si>
  <si>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</si>
  <si>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</si>
  <si>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</si>
  <si>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</si>
  <si>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</si>
  <si>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</si>
  <si>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</si>
  <si>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</si>
  <si>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</si>
  <si>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</si>
  <si>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</si>
  <si>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</si>
  <si>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</si>
  <si>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</si>
  <si>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</si>
  <si>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</si>
  <si>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</si>
  <si>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</si>
  <si>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</si>
  <si>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</si>
  <si>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</si>
  <si>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</si>
  <si>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</si>
  <si>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</si>
  <si>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</si>
  <si>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</si>
  <si>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</si>
  <si>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</si>
  <si>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</si>
  <si>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</si>
  <si>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</si>
  <si>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</si>
  <si>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</si>
  <si>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</si>
  <si>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</si>
  <si>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</si>
  <si>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</si>
  <si>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</si>
  <si>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</si>
  <si>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</si>
  <si>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</si>
  <si>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</si>
  <si>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</si>
  <si>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</si>
  <si>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</si>
  <si>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</si>
  <si>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</si>
  <si>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</si>
  <si>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</si>
  <si>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</si>
  <si>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</si>
  <si>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</si>
  <si>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</si>
  <si>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</si>
  <si>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</si>
  <si>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</si>
  <si>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</si>
  <si>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</si>
  <si>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</si>
  <si>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</si>
  <si>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</si>
  <si>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</si>
  <si>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</si>
  <si>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</si>
  <si>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</si>
  <si>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</si>
  <si>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</si>
  <si>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</si>
  <si>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</si>
  <si>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</si>
  <si>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</si>
  <si>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</si>
  <si>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</si>
  <si>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</si>
  <si>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</si>
  <si>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</si>
  <si>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</si>
  <si>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</si>
  <si>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</si>
  <si>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</si>
  <si>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</si>
  <si>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</si>
  <si>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</si>
  <si>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</si>
  <si>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</si>
  <si>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</si>
  <si>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</si>
  <si>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</si>
  <si>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</si>
  <si>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</si>
  <si>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</si>
  <si>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</si>
  <si>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</si>
  <si>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</si>
  <si>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</si>
  <si>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</si>
  <si>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</si>
  <si>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</si>
  <si>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</si>
  <si>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</si>
  <si>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</si>
  <si>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</si>
  <si>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</si>
  <si>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</si>
  <si>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</si>
  <si>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</si>
  <si>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</si>
  <si>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</si>
  <si>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</si>
  <si>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</si>
  <si>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</si>
  <si>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</si>
  <si>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</si>
  <si>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</si>
  <si>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</si>
  <si>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</si>
  <si>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</si>
  <si>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</si>
  <si>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</si>
  <si>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</si>
  <si>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</si>
  <si>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</si>
  <si>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</si>
  <si>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</si>
  <si>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</si>
  <si>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</si>
  <si>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</si>
  <si>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</si>
  <si>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</si>
  <si>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</si>
  <si>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</si>
  <si>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</si>
  <si>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</si>
  <si>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</si>
  <si>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</si>
  <si>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</si>
  <si>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</si>
  <si>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</si>
  <si>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</si>
  <si>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</si>
  <si>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</si>
  <si>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</si>
  <si>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</si>
  <si>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</si>
  <si>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</si>
  <si>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</si>
  <si>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</si>
  <si>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</si>
  <si>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</si>
  <si>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</si>
  <si>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</si>
  <si>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</si>
  <si>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</si>
  <si>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</si>
  <si>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</si>
  <si>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</si>
  <si>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</si>
  <si>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</si>
  <si>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</si>
  <si>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</si>
  <si>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</si>
  <si>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</si>
  <si>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</si>
  <si>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</si>
  <si>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</si>
  <si>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</si>
  <si>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</si>
  <si>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</si>
  <si>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</si>
  <si>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</si>
  <si>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</si>
  <si>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</si>
  <si>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</si>
  <si>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</si>
  <si>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</si>
  <si>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</si>
  <si>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</si>
  <si>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</si>
  <si>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</si>
  <si>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</si>
  <si>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</si>
  <si>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</si>
  <si>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</si>
  <si>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</si>
  <si>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</si>
  <si>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</si>
  <si>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</si>
  <si>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</si>
  <si>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</si>
  <si>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</si>
  <si>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</si>
  <si>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</si>
  <si>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</si>
  <si>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</si>
  <si>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</si>
  <si>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</si>
  <si>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</si>
  <si>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</si>
  <si>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</si>
  <si>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</si>
  <si>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</si>
  <si>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</si>
  <si>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</si>
  <si>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</si>
  <si>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</si>
  <si>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</si>
  <si>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</si>
  <si>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</si>
  <si>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</si>
  <si>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</si>
  <si>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</si>
  <si>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</si>
  <si>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</si>
  <si>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</si>
  <si>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</si>
  <si>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</si>
  <si>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</si>
  <si>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</si>
  <si>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</si>
  <si>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</si>
  <si>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</si>
  <si>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</si>
  <si>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</si>
  <si>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</si>
  <si>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</si>
  <si>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</si>
  <si>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</si>
  <si>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</si>
  <si>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</si>
  <si>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</si>
  <si>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</si>
  <si>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</si>
  <si>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</si>
  <si>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</si>
  <si>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</si>
  <si>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</si>
  <si>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</si>
  <si>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</si>
  <si>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</si>
  <si>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</si>
  <si>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</si>
  <si>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</si>
  <si>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</si>
  <si>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</si>
  <si>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</si>
  <si>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</si>
  <si>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</si>
  <si>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</si>
  <si>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</si>
  <si>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</si>
  <si>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</si>
  <si>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</si>
  <si>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</si>
  <si>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</si>
  <si>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</si>
  <si>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</si>
  <si>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</si>
  <si>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</si>
  <si>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</si>
  <si>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</si>
  <si>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</si>
  <si>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</si>
  <si>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</si>
  <si>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</si>
  <si>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</si>
  <si>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</si>
  <si>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</si>
  <si>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</si>
  <si>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</si>
  <si>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</si>
  <si>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</si>
  <si>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</si>
  <si>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</si>
  <si>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</si>
  <si>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</si>
  <si>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</si>
  <si>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</si>
  <si>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</si>
  <si>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</si>
  <si>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</si>
  <si>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</si>
  <si>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</si>
  <si>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</si>
  <si>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</si>
  <si>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</si>
  <si>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</si>
  <si>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</si>
  <si>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</si>
  <si>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</si>
  <si>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</si>
  <si>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</si>
  <si>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</si>
  <si>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</si>
  <si>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</si>
  <si>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</si>
  <si>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</si>
  <si>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</si>
  <si>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</si>
  <si>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</si>
  <si>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</si>
  <si>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</si>
  <si>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</si>
  <si>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</si>
  <si>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</si>
  <si>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</si>
  <si>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</si>
  <si>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</si>
  <si>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</si>
  <si>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</si>
  <si>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</si>
  <si>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</si>
  <si>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</si>
  <si>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</si>
  <si>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</si>
  <si>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</si>
  <si>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</si>
  <si>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</si>
  <si>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</si>
  <si>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</si>
  <si>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</si>
  <si>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</si>
  <si>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</si>
  <si>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</si>
  <si>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</si>
  <si>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</si>
  <si>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</si>
  <si>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</si>
  <si>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</si>
  <si>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</si>
  <si>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</si>
  <si>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</si>
  <si>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</si>
  <si>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</si>
  <si>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</si>
  <si>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</si>
  <si>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</si>
  <si>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</si>
  <si>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</si>
  <si>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</si>
  <si>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</si>
  <si>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</si>
  <si>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</si>
  <si>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</si>
  <si>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</si>
  <si>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</si>
  <si>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</si>
  <si>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</si>
  <si>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</si>
  <si>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</si>
  <si>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</si>
  <si>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</si>
  <si>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</si>
  <si>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</si>
  <si>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</si>
  <si>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</si>
  <si>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</si>
  <si>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</si>
  <si>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</si>
  <si>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</si>
  <si>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</si>
  <si>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</si>
  <si>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</si>
  <si>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</si>
  <si>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</si>
  <si>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</si>
  <si>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</si>
  <si>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</si>
  <si>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</si>
  <si>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</si>
  <si>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</si>
  <si>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</si>
  <si>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</si>
  <si>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</si>
  <si>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</si>
  <si>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</si>
  <si>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</si>
  <si>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</si>
  <si>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</si>
  <si>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</si>
  <si>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</si>
  <si>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</si>
  <si>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</si>
  <si>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</si>
  <si>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</si>
  <si>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</si>
  <si>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</si>
  <si>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</si>
  <si>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</si>
  <si>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</si>
  <si>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</si>
  <si>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</si>
  <si>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</si>
  <si>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</si>
  <si>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</si>
  <si>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</si>
  <si>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</si>
  <si>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</si>
  <si>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</si>
  <si>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</si>
  <si>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</si>
  <si>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</si>
  <si>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</si>
  <si>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</si>
  <si>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</si>
  <si>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</si>
  <si>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</si>
  <si>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</si>
  <si>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</si>
  <si>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</si>
  <si>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</si>
  <si>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</si>
  <si>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</si>
  <si>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</si>
  <si>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</si>
  <si>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</si>
  <si>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</si>
  <si>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</si>
  <si>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</si>
  <si>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</si>
  <si>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</si>
  <si>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</si>
  <si>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</si>
  <si>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</si>
  <si>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</si>
  <si>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</si>
  <si>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</si>
  <si>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</si>
  <si>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</si>
  <si>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</si>
  <si>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</si>
  <si>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</si>
  <si>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</si>
  <si>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</si>
  <si>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</si>
  <si>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</si>
  <si>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</si>
  <si>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</si>
  <si>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</si>
  <si>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</si>
  <si>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</si>
  <si>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</si>
  <si>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</si>
  <si>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</si>
  <si>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</si>
  <si>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</si>
  <si>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</si>
  <si>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</si>
  <si>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</si>
  <si>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</si>
  <si>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</si>
  <si>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</si>
  <si>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</si>
  <si>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</si>
  <si>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</si>
  <si>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</si>
  <si>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</si>
  <si>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</si>
  <si>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</si>
  <si>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</si>
  <si>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</si>
  <si>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</si>
  <si>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</si>
  <si>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</si>
  <si>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</si>
  <si>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</si>
  <si>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</si>
  <si>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</si>
  <si>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</si>
  <si>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</si>
  <si>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</si>
  <si>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</si>
  <si>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</si>
  <si>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</si>
  <si>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</si>
  <si>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</si>
  <si>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</si>
  <si>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</si>
  <si>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</si>
  <si>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</si>
  <si>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</si>
  <si>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</si>
  <si>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</si>
  <si>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</si>
  <si>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</si>
  <si>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</si>
  <si>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</si>
  <si>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</si>
  <si>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</si>
  <si>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</si>
  <si>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</si>
  <si>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</si>
  <si>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</si>
  <si>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</si>
  <si>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</si>
  <si>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</si>
  <si>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</si>
  <si>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</si>
  <si>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</si>
  <si>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</si>
  <si>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</si>
  <si>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</si>
  <si>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</si>
  <si>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</si>
  <si>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</si>
  <si>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</si>
  <si>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</si>
  <si>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</si>
  <si>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</si>
  <si>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</si>
  <si>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</si>
  <si>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</si>
  <si>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</si>
  <si>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</si>
  <si>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</si>
  <si>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</si>
  <si>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</si>
  <si>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</si>
  <si>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</si>
  <si>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</si>
  <si>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</si>
  <si>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</si>
  <si>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</si>
  <si>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</si>
  <si>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</si>
  <si>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</si>
  <si>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</si>
  <si>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</si>
  <si>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</si>
  <si>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</si>
  <si>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</si>
  <si>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</si>
  <si>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</si>
  <si>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</si>
  <si>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</si>
  <si>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</si>
  <si>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</si>
  <si>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</si>
  <si>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</si>
  <si>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</si>
  <si>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</si>
  <si>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</si>
  <si>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</si>
  <si>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</si>
  <si>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</si>
  <si>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</si>
  <si>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</si>
  <si>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</si>
  <si>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</si>
  <si>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</si>
  <si>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</si>
  <si>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</si>
  <si>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</si>
  <si>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</si>
  <si>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</si>
  <si>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</si>
  <si>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</si>
  <si>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</si>
  <si>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</si>
  <si>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</si>
  <si>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</si>
  <si>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</si>
  <si>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</si>
  <si>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</si>
  <si>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</si>
  <si>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</si>
  <si>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</si>
  <si>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</si>
  <si>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</si>
  <si>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</si>
  <si>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</si>
  <si>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</si>
  <si>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</si>
  <si>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</si>
  <si>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</si>
  <si>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</si>
  <si>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</si>
  <si>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</si>
  <si>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</si>
  <si>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</si>
  <si>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</si>
  <si>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</si>
  <si>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</si>
  <si>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</si>
  <si>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</si>
  <si>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</si>
  <si>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</si>
  <si>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</si>
  <si>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</si>
  <si>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</si>
  <si>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</si>
  <si>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</si>
  <si>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</si>
  <si>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</si>
  <si>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</si>
  <si>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</si>
  <si>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</si>
  <si>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</si>
  <si>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</si>
  <si>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</si>
  <si>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</si>
  <si>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</si>
  <si>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</si>
  <si>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</si>
  <si>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</si>
  <si>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</si>
  <si>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</si>
  <si>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</si>
  <si>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</si>
  <si>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</si>
  <si>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</si>
  <si>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</si>
  <si>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</si>
  <si>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</si>
  <si>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</si>
  <si>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</si>
  <si>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</si>
  <si>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</si>
  <si>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</si>
  <si>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</si>
  <si>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</si>
  <si>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</si>
  <si>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</si>
  <si>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</si>
  <si>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</si>
  <si>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</si>
  <si>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</si>
  <si>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</si>
  <si>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</si>
  <si>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</si>
  <si>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</si>
  <si>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</si>
  <si>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</si>
  <si>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</si>
  <si>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</si>
  <si>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</si>
  <si>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</si>
  <si>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</si>
  <si>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</si>
  <si>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</si>
  <si>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</si>
  <si>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</si>
  <si>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</si>
  <si>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</si>
  <si>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</si>
  <si>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</si>
  <si>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</si>
  <si>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</si>
  <si>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</si>
  <si>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</si>
  <si>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</si>
  <si>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</si>
  <si>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</si>
  <si>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</si>
  <si>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</si>
  <si>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</si>
  <si>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</si>
  <si>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</si>
  <si>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</si>
  <si>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</si>
  <si>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</si>
  <si>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</si>
  <si>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</si>
  <si>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</si>
  <si>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</si>
  <si>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</si>
  <si>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</si>
  <si>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</si>
  <si>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</si>
  <si>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</si>
  <si>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</si>
  <si>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</si>
  <si>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</si>
  <si>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</si>
  <si>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</si>
  <si>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</si>
  <si>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</si>
  <si>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</si>
  <si>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</si>
  <si>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</si>
  <si>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</si>
  <si>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</si>
  <si>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</si>
  <si>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</si>
  <si>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</si>
  <si>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</si>
  <si>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</si>
  <si>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</si>
  <si>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</si>
  <si>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</si>
  <si>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</si>
  <si>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</si>
  <si>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</si>
  <si>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</si>
  <si>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</si>
  <si>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</si>
  <si>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</si>
  <si>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</si>
  <si>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</si>
  <si>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</si>
  <si>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</si>
  <si>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</si>
  <si>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</si>
  <si>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</si>
  <si>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</si>
  <si>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</si>
  <si>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</si>
  <si>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</si>
  <si>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</si>
  <si>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</si>
  <si>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</si>
  <si>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</si>
  <si>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</si>
  <si>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</si>
  <si>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</si>
  <si>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</si>
  <si>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</si>
  <si>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</si>
  <si>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</si>
  <si>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</si>
  <si>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</si>
  <si>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</si>
  <si>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</si>
  <si>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</si>
  <si>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</si>
  <si>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</si>
  <si>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</si>
  <si>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</si>
  <si>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</si>
  <si>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</si>
  <si>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</si>
  <si>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</si>
  <si>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</si>
  <si>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</si>
  <si>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</si>
  <si>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</si>
  <si>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</si>
  <si>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</si>
  <si>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</si>
  <si>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</si>
  <si>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</si>
  <si>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</si>
  <si>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</si>
  <si>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</si>
  <si>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</si>
  <si>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</si>
  <si>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</si>
  <si>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</si>
  <si>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</si>
  <si>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</si>
  <si>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</si>
  <si>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</si>
  <si>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</si>
  <si>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</si>
  <si>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</si>
  <si>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</si>
  <si>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</si>
  <si>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</si>
  <si>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</si>
  <si>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</si>
  <si>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</si>
  <si>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</si>
  <si>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</si>
  <si>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</si>
  <si>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</si>
  <si>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</si>
  <si>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</si>
  <si>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</si>
  <si>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</si>
  <si>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</si>
  <si>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</si>
  <si>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</si>
  <si>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</si>
  <si>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</si>
  <si>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</si>
  <si>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</si>
  <si>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</si>
  <si>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</si>
  <si>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</si>
  <si>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</si>
  <si>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</si>
  <si>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</si>
  <si>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</si>
  <si>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</si>
  <si>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</si>
  <si>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</si>
  <si>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</si>
  <si>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</si>
  <si>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</si>
  <si>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</si>
  <si>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</si>
  <si>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</si>
  <si>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</si>
  <si>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</si>
  <si>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</si>
  <si>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</si>
  <si>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</si>
  <si>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</si>
  <si>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</si>
  <si>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</si>
  <si>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</si>
  <si>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</si>
  <si>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</si>
  <si>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</si>
  <si>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</si>
  <si>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</si>
  <si>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</si>
  <si>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</si>
  <si>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</si>
  <si>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</si>
  <si>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</si>
  <si>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</si>
  <si>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</si>
  <si>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</si>
  <si>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</si>
  <si>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</si>
  <si>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</si>
  <si>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</si>
  <si>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</si>
  <si>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</si>
  <si>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</si>
  <si>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</si>
  <si>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</si>
  <si>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</si>
  <si>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</si>
  <si>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</si>
  <si>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</si>
  <si>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</si>
  <si>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</si>
  <si>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</si>
  <si>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</si>
  <si>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</si>
  <si>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</si>
  <si>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</si>
  <si>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</si>
  <si>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</si>
  <si>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</si>
  <si>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</si>
  <si>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</si>
  <si>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</si>
  <si>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</si>
  <si>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</si>
  <si>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</si>
  <si>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</si>
  <si>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</si>
  <si>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</si>
  <si>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</si>
  <si>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</si>
  <si>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</si>
  <si>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</si>
  <si>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</si>
  <si>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</si>
  <si>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</si>
  <si>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</si>
  <si>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</si>
  <si>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</si>
  <si>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</si>
  <si>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</si>
  <si>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</si>
  <si>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</si>
  <si>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</si>
  <si>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</si>
  <si>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</si>
  <si>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</si>
  <si>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</si>
  <si>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</si>
  <si>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</si>
  <si>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</si>
  <si>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</si>
  <si>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</si>
  <si>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</si>
  <si>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</si>
  <si>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</si>
  <si>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</si>
  <si>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</si>
  <si>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</si>
  <si>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</si>
  <si>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</si>
  <si>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</si>
  <si>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</si>
  <si>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</si>
  <si>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</si>
  <si>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</si>
  <si>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</si>
  <si>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</si>
  <si>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</si>
  <si>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</si>
  <si>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</si>
  <si>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</si>
  <si>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</si>
  <si>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</si>
  <si>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</si>
  <si>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</si>
  <si>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</si>
  <si>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</si>
  <si>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</si>
  <si>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</si>
  <si>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</si>
  <si>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</si>
  <si>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</si>
  <si>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</si>
  <si>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</si>
  <si>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</si>
  <si>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</si>
  <si>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</si>
  <si>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</si>
  <si>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</si>
  <si>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</si>
  <si>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</si>
  <si>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</si>
  <si>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</si>
  <si>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</si>
  <si>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</si>
  <si>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</si>
  <si>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</si>
  <si>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</si>
  <si>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</si>
  <si>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</si>
  <si>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</si>
  <si>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</si>
  <si>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</si>
  <si>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</si>
  <si>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</si>
  <si>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</si>
  <si>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</si>
  <si>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</si>
  <si>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</si>
  <si>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</si>
  <si>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</si>
  <si>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</si>
  <si>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</si>
  <si>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</si>
  <si>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</si>
  <si>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</si>
  <si>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</si>
  <si>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</si>
  <si>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</si>
  <si>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</si>
  <si>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</si>
  <si>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</si>
  <si>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</si>
  <si>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</si>
  <si>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</si>
  <si>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</si>
  <si>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</si>
  <si>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</si>
  <si>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</si>
  <si>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</si>
  <si>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</si>
  <si>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</si>
  <si>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</si>
  <si>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</si>
  <si>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</si>
  <si>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</si>
  <si>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</si>
  <si>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</si>
  <si>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</si>
  <si>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</si>
  <si>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</si>
  <si>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</si>
  <si>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</si>
  <si>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</si>
  <si>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</si>
  <si>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</si>
  <si>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</si>
  <si>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</si>
  <si>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</si>
  <si>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</si>
  <si>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</si>
  <si>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</si>
  <si>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</si>
  <si>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</si>
  <si>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</si>
  <si>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</si>
  <si>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</si>
  <si>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</si>
  <si>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</si>
  <si>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</si>
  <si>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</si>
  <si>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</si>
  <si>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</si>
  <si>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</si>
  <si>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</si>
  <si>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</si>
  <si>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</si>
  <si>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</si>
  <si>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</si>
  <si>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</si>
  <si>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</si>
  <si>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</si>
  <si>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</si>
  <si>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</si>
  <si>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</si>
  <si>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</si>
  <si>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</si>
  <si>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</si>
  <si>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</si>
  <si>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</si>
  <si>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</si>
  <si>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</si>
  <si>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</si>
  <si>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</si>
  <si>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</si>
  <si>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</si>
  <si>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</si>
  <si>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</si>
  <si>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</si>
  <si>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</si>
  <si>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</si>
  <si>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</si>
  <si>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</si>
  <si>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</si>
  <si>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</si>
  <si>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</si>
  <si>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</si>
  <si>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</si>
  <si>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</si>
  <si>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</si>
  <si>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</si>
  <si>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</si>
  <si>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</si>
  <si>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</si>
  <si>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</si>
  <si>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</si>
  <si>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</si>
  <si>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</si>
  <si>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</si>
  <si>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</si>
  <si>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</si>
  <si>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</si>
  <si>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</si>
  <si>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</si>
  <si>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</si>
  <si>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</si>
  <si>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</si>
  <si>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</si>
  <si>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</si>
  <si>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</si>
  <si>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</si>
  <si>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</si>
  <si>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</si>
  <si>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</si>
  <si>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</si>
  <si>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</si>
  <si>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</si>
  <si>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</si>
  <si>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</si>
  <si>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</si>
  <si>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</si>
  <si>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</si>
  <si>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</si>
  <si>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</si>
  <si>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</si>
  <si>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</si>
  <si>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</si>
  <si>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</si>
  <si>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</si>
  <si>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</si>
  <si>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</si>
  <si>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</si>
  <si>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</si>
  <si>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</si>
  <si>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</si>
  <si>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</si>
  <si>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</si>
  <si>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</si>
  <si>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</si>
  <si>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</si>
  <si>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</si>
  <si>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</si>
  <si>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</si>
  <si>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</si>
  <si>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</si>
  <si>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</si>
  <si>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</si>
  <si>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</si>
  <si>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</si>
  <si>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</si>
  <si>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</si>
  <si>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</si>
  <si>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</si>
  <si>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</si>
  <si>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</si>
  <si>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</si>
  <si>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</si>
  <si>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</si>
  <si>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</si>
  <si>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</si>
  <si>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</si>
  <si>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</si>
  <si>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</si>
  <si>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</si>
  <si>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</si>
  <si>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</si>
  <si>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</si>
  <si>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</si>
  <si>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</si>
  <si>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</si>
  <si>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</si>
  <si>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</si>
  <si>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</si>
  <si>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</si>
  <si>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</si>
  <si>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</si>
  <si>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</si>
  <si>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</si>
  <si>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</si>
  <si>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</si>
  <si>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</si>
  <si>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</si>
  <si>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</si>
  <si>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</si>
  <si>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</si>
  <si>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</si>
  <si>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</si>
  <si>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</si>
  <si>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</si>
  <si>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</si>
  <si>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</si>
  <si>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</si>
  <si>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</si>
  <si>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</si>
  <si>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</si>
  <si>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</si>
  <si>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</si>
  <si>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</si>
  <si>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</si>
  <si>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</si>
  <si>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</si>
  <si>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</si>
  <si>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</si>
  <si>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</si>
  <si>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</si>
  <si>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</si>
  <si>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</si>
  <si>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</si>
  <si>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</si>
  <si>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</si>
  <si>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</si>
  <si>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</si>
  <si>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</si>
  <si>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</si>
  <si>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</si>
  <si>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</si>
  <si>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</si>
  <si>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</si>
  <si>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</si>
  <si>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</si>
  <si>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</si>
  <si>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</si>
  <si>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</si>
  <si>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</si>
  <si>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</si>
  <si>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</si>
  <si>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</si>
  <si>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</si>
  <si>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</si>
  <si>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</si>
  <si>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</si>
  <si>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</si>
  <si>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</si>
  <si>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</si>
  <si>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</si>
  <si>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</si>
  <si>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</si>
  <si>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</si>
  <si>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</si>
  <si>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</si>
  <si>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</si>
  <si>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</si>
  <si>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</si>
  <si>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</si>
  <si>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</si>
  <si>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</si>
  <si>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</si>
  <si>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</si>
  <si>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</si>
  <si>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</si>
  <si>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</si>
  <si>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</si>
  <si>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</si>
  <si>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</si>
  <si>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</si>
  <si>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</si>
  <si>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</si>
  <si>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</si>
  <si>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</si>
  <si>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</si>
  <si>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</si>
  <si>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</si>
  <si>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</si>
  <si>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</si>
  <si>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</si>
  <si>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</si>
  <si>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</si>
  <si>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</si>
  <si>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</si>
  <si>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</si>
  <si>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</si>
  <si>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</si>
  <si>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</si>
  <si>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</si>
  <si>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</si>
  <si>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</si>
  <si>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</si>
  <si>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</si>
  <si>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</si>
  <si>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</si>
  <si>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</si>
  <si>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</si>
  <si>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</si>
  <si>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</si>
  <si>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</si>
  <si>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</si>
  <si>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</si>
  <si>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</si>
  <si>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</si>
  <si>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</si>
  <si>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</si>
  <si>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</si>
  <si>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</si>
  <si>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</si>
  <si>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</si>
  <si>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</si>
  <si>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</si>
  <si>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</si>
  <si>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</si>
  <si>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</si>
  <si>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</si>
  <si>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</si>
  <si>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</si>
  <si>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</si>
  <si>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</si>
  <si>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</si>
  <si>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</si>
  <si>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</si>
  <si>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</si>
  <si>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</si>
  <si>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</si>
  <si>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</si>
  <si>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</si>
  <si>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</si>
  <si>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</si>
  <si>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</si>
  <si>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</si>
  <si>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</si>
  <si>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</si>
  <si>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</si>
  <si>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</si>
  <si>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</si>
  <si>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</si>
  <si>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</si>
  <si>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</si>
  <si>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</si>
  <si>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</si>
  <si>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</si>
  <si>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</si>
  <si>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</si>
  <si>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</si>
  <si>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</si>
  <si>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</si>
  <si>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</si>
  <si>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</si>
  <si>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</si>
  <si>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</si>
  <si>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</si>
  <si>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</si>
  <si>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</si>
  <si>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</si>
  <si>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</si>
  <si>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</si>
  <si>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</si>
  <si>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</si>
  <si>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</si>
  <si>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</si>
  <si>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</si>
  <si>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</si>
  <si>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</si>
  <si>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</si>
  <si>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</si>
  <si>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</si>
  <si>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</si>
  <si>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</si>
  <si>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</si>
  <si>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</si>
  <si>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</si>
  <si>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</si>
  <si>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</si>
  <si>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</si>
  <si>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</si>
  <si>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</si>
  <si>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</si>
  <si>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</si>
  <si>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</si>
  <si>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</si>
  <si>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</si>
  <si>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</si>
  <si>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</si>
  <si>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</si>
  <si>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</si>
  <si>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</si>
  <si>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</si>
  <si>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</si>
  <si>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</si>
  <si>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</si>
  <si>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</si>
  <si>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</si>
  <si>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</si>
  <si>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</si>
  <si>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</si>
  <si>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</si>
  <si>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</si>
  <si>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</si>
  <si>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</si>
  <si>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</si>
  <si>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</si>
  <si>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</si>
  <si>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</si>
  <si>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</si>
  <si>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</si>
  <si>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</si>
  <si>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</si>
  <si>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</si>
  <si>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</si>
  <si>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</si>
  <si>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</si>
  <si>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</si>
  <si>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</si>
  <si>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</si>
  <si>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</si>
  <si>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</si>
  <si>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</si>
  <si>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</si>
  <si>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</si>
  <si>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</si>
  <si>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</si>
  <si>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</si>
  <si>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</si>
  <si>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</si>
  <si>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</si>
  <si>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</si>
  <si>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</si>
  <si>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</si>
  <si>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</si>
  <si>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</si>
  <si>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</si>
  <si>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</si>
  <si>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</si>
  <si>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</si>
  <si>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</si>
  <si>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</si>
  <si>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</si>
  <si>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</si>
  <si>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</si>
  <si>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</si>
  <si>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</si>
  <si>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</si>
  <si>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</si>
  <si>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</si>
  <si>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</si>
  <si>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</si>
  <si>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</si>
  <si>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</si>
  <si>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</si>
  <si>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</si>
  <si>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</si>
  <si>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</si>
  <si>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</si>
  <si>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</si>
  <si>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</si>
  <si>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</si>
  <si>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</si>
  <si>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</si>
  <si>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</si>
  <si>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</si>
  <si>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</si>
  <si>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</si>
  <si>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</si>
  <si>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</si>
  <si>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</si>
  <si>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</si>
  <si>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</si>
  <si>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</si>
  <si>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</si>
  <si>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</si>
  <si>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</si>
  <si>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</si>
  <si>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</si>
  <si>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</si>
  <si>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</si>
  <si>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</si>
  <si>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</si>
  <si>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</si>
  <si>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</si>
  <si>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</si>
  <si>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</si>
  <si>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</si>
  <si>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</si>
  <si>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</si>
  <si>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</si>
  <si>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</si>
  <si>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</si>
  <si>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</si>
  <si>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</si>
  <si>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</si>
  <si>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</si>
  <si>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</si>
  <si>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</si>
  <si>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</si>
  <si>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</si>
  <si>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</si>
  <si>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</si>
  <si>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</si>
  <si>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</si>
  <si>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</si>
  <si>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</si>
  <si>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</si>
  <si>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</si>
  <si>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</si>
  <si>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</si>
  <si>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</si>
  <si>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</si>
  <si>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</si>
  <si>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</si>
  <si>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</si>
  <si>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</si>
  <si>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</si>
  <si>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</si>
  <si>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</si>
  <si>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</si>
  <si>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</si>
  <si>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</si>
  <si>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</si>
  <si>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</si>
  <si>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</si>
  <si>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</si>
  <si>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</si>
  <si>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</si>
  <si>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</si>
  <si>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</si>
  <si>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</si>
  <si>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</si>
  <si>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</si>
  <si>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</si>
  <si>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</si>
  <si>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</si>
  <si>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</si>
  <si>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</si>
  <si>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</si>
  <si>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</si>
  <si>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</si>
  <si>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</si>
  <si>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</si>
  <si>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</si>
  <si>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</si>
  <si>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</si>
  <si>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</si>
  <si>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</si>
  <si>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</si>
  <si>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</si>
  <si>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</si>
  <si>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</si>
  <si>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</si>
  <si>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</si>
  <si>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</si>
  <si>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</si>
  <si>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</si>
  <si>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</si>
  <si>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</si>
  <si>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</si>
  <si>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</si>
  <si>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</si>
  <si>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</si>
  <si>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</si>
  <si>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</si>
  <si>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</si>
  <si>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</si>
  <si>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</si>
  <si>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</si>
  <si>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</si>
  <si>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</si>
  <si>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</si>
  <si>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</si>
  <si>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</si>
  <si>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</si>
  <si>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</si>
  <si>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</si>
  <si>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</si>
  <si>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</si>
  <si>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</si>
  <si>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</si>
  <si>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</si>
  <si>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</si>
  <si>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</si>
  <si>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</si>
  <si>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</si>
  <si>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</si>
  <si>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</si>
  <si>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</si>
  <si>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</si>
  <si>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</si>
  <si>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</si>
  <si>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</si>
  <si>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</si>
  <si>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</si>
  <si>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</si>
  <si>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</si>
  <si>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</si>
  <si>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</si>
  <si>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</si>
  <si>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</si>
  <si>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</si>
  <si>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</si>
  <si>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</si>
  <si>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</si>
  <si>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</si>
  <si>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</si>
  <si>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</si>
  <si>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</si>
  <si>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</si>
  <si>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</si>
  <si>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</si>
  <si>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</si>
  <si>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</si>
  <si>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</si>
  <si>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</si>
  <si>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</si>
  <si>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</si>
  <si>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</si>
  <si>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</si>
  <si>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</si>
  <si>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</si>
  <si>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</si>
  <si>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</si>
  <si>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</si>
  <si>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</si>
  <si>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</si>
  <si>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</si>
  <si>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</si>
  <si>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</si>
  <si>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</si>
  <si>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</si>
  <si>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</si>
  <si>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</si>
  <si>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</si>
  <si>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</si>
  <si>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</si>
  <si>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</si>
  <si>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</si>
  <si>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</si>
  <si>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</si>
  <si>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</si>
  <si>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</si>
  <si>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</si>
  <si>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</si>
  <si>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</si>
  <si>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</si>
  <si>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</si>
  <si>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</si>
  <si>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</si>
  <si>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</si>
  <si>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</si>
  <si>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</si>
  <si>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</si>
  <si>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</si>
  <si>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</si>
  <si>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</si>
  <si>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</si>
  <si>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</si>
  <si>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</si>
  <si>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</si>
  <si>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</si>
  <si>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</si>
  <si>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</si>
  <si>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</si>
  <si>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</si>
  <si>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</si>
  <si>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</si>
  <si>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</si>
  <si>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</si>
  <si>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</si>
  <si>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</si>
  <si>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</si>
  <si>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</si>
  <si>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</si>
  <si>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</si>
  <si>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</si>
  <si>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</si>
  <si>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</si>
  <si>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</si>
  <si>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</si>
  <si>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</si>
  <si>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</si>
  <si>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</si>
  <si>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</si>
  <si>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</si>
  <si>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</si>
  <si>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</si>
  <si>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</si>
  <si>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</si>
  <si>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</si>
  <si>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</si>
  <si>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</si>
  <si>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</si>
  <si>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</si>
  <si>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</si>
  <si>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</si>
  <si>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</si>
  <si>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</si>
  <si>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</si>
  <si>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</si>
  <si>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</si>
  <si>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</si>
  <si>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</si>
  <si>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</si>
  <si>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</si>
  <si>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</si>
  <si>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</si>
  <si>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</si>
  <si>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</si>
  <si>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</si>
  <si>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</si>
  <si>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</si>
  <si>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</si>
  <si>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</si>
  <si>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</si>
  <si>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</si>
  <si>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</si>
  <si>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</si>
  <si>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</si>
  <si>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</si>
  <si>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</si>
  <si>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</si>
  <si>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</si>
  <si>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</si>
  <si>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</si>
  <si>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</si>
  <si>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</si>
  <si>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</si>
  <si>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</si>
  <si>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</si>
  <si>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</si>
  <si>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</si>
  <si>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</si>
  <si>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</si>
  <si>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</si>
  <si>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</si>
  <si>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</si>
  <si>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</si>
  <si>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</si>
  <si>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</si>
  <si>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</si>
  <si>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</si>
  <si>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</si>
  <si>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</si>
  <si>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</si>
  <si>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</si>
  <si>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</si>
  <si>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</si>
  <si>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</si>
  <si>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</si>
  <si>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</si>
  <si>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</si>
  <si>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</si>
  <si>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</si>
  <si>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</si>
  <si>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</si>
  <si>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</si>
  <si>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</si>
  <si>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</si>
  <si>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</si>
  <si>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</si>
  <si>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</si>
  <si>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</si>
  <si>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</si>
  <si>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</si>
  <si>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</si>
  <si>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</si>
  <si>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</si>
  <si>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</si>
  <si>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</si>
  <si>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</si>
  <si>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</si>
  <si>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</si>
  <si>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</si>
  <si>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</si>
  <si>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</si>
  <si>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</si>
  <si>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</si>
  <si>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</si>
  <si>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</si>
  <si>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</si>
  <si>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</si>
  <si>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</si>
  <si>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</si>
  <si>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</si>
  <si>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</si>
  <si>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</si>
  <si>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</si>
  <si>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</si>
  <si>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</si>
  <si>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</si>
  <si>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</si>
  <si>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</si>
  <si>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</si>
  <si>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</si>
  <si>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</si>
  <si>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</si>
  <si>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</si>
  <si>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</si>
  <si>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</si>
  <si>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</si>
  <si>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</si>
  <si>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</si>
  <si>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</si>
  <si>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</si>
  <si>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</si>
  <si>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</si>
  <si>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</si>
  <si>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</si>
  <si>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</si>
  <si>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</si>
  <si>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</si>
  <si>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</si>
  <si>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</si>
  <si>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</si>
  <si>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</si>
  <si>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</si>
  <si>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</si>
  <si>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</si>
  <si>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</si>
  <si>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</si>
  <si>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</si>
  <si>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</si>
  <si>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</si>
  <si>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</si>
  <si>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</si>
  <si>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</si>
  <si>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</si>
  <si>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</si>
  <si>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</si>
  <si>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</si>
  <si>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</si>
  <si>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</si>
  <si>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</si>
  <si>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</si>
  <si>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</si>
  <si>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</si>
  <si>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</si>
  <si>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</si>
  <si>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</si>
  <si>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</si>
  <si>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</si>
  <si>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</si>
  <si>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</si>
  <si>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</si>
  <si>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</si>
  <si>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</si>
  <si>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</si>
  <si>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</si>
  <si>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</si>
  <si>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</si>
  <si>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</si>
  <si>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</si>
  <si>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</si>
  <si>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</si>
  <si>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</si>
  <si>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</si>
  <si>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</si>
  <si>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</si>
  <si>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</si>
  <si>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</si>
  <si>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</si>
  <si>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</si>
  <si>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</si>
  <si>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</si>
  <si>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</si>
  <si>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</si>
  <si>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</si>
  <si>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</si>
  <si>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</si>
  <si>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</si>
  <si>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</si>
  <si>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</si>
  <si>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</si>
  <si>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</si>
  <si>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</si>
  <si>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</si>
  <si>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</si>
  <si>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</si>
  <si>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</si>
  <si>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</si>
  <si>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</si>
  <si>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</si>
  <si>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</si>
  <si>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</si>
  <si>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</si>
  <si>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</si>
  <si>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</si>
  <si>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</si>
  <si>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</si>
  <si>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</si>
  <si>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</si>
  <si>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</si>
  <si>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</si>
  <si>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</si>
  <si>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</si>
  <si>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</si>
  <si>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</si>
  <si>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</si>
  <si>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</si>
  <si>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</si>
  <si>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</si>
  <si>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</si>
  <si>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</si>
  <si>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</si>
  <si>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</si>
  <si>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</si>
  <si>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</si>
  <si>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</si>
  <si>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</si>
  <si>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</si>
  <si>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</si>
  <si>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</si>
  <si>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</si>
  <si>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</si>
  <si>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</si>
  <si>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</si>
  <si>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</si>
  <si>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</si>
  <si>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</si>
  <si>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</si>
  <si>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</si>
  <si>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</si>
  <si>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</si>
  <si>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</si>
  <si>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</si>
  <si>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</si>
  <si>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</si>
  <si>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</si>
  <si>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</si>
  <si>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</si>
  <si>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</si>
  <si>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</si>
  <si>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</si>
  <si>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</si>
  <si>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</si>
  <si>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</si>
  <si>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</si>
  <si>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</si>
  <si>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</si>
  <si>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</si>
  <si>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</si>
  <si>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</si>
  <si>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</si>
  <si>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</si>
  <si>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</si>
  <si>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</si>
  <si>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</si>
  <si>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</si>
  <si>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</si>
  <si>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</si>
  <si>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</si>
  <si>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</si>
  <si>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</si>
  <si>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</si>
  <si>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</si>
  <si>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</si>
  <si>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</si>
  <si>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</si>
  <si>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</si>
  <si>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</si>
  <si>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</si>
  <si>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</si>
  <si>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</si>
  <si>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</si>
  <si>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</si>
  <si>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</si>
  <si>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</si>
  <si>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</si>
  <si>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</si>
  <si>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</si>
  <si>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</si>
  <si>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</si>
  <si>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</si>
  <si>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</si>
  <si>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</si>
  <si>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</si>
  <si>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</si>
  <si>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</si>
  <si>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</si>
  <si>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</si>
  <si>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</si>
  <si>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</si>
  <si>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</si>
  <si>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</si>
  <si>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</si>
  <si>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</si>
  <si>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</si>
  <si>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</si>
  <si>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</si>
  <si>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</si>
  <si>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</si>
  <si>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</si>
  <si>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</si>
  <si>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</si>
  <si>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</si>
  <si>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</si>
  <si>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</si>
  <si>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</si>
  <si>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</si>
  <si>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</si>
  <si>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</si>
  <si>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</si>
  <si>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</si>
  <si>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</si>
  <si>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</si>
  <si>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</si>
  <si>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</si>
  <si>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</si>
  <si>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</si>
  <si>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</si>
  <si>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</si>
  <si>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</si>
  <si>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</si>
  <si>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</si>
  <si>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</si>
  <si>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</si>
  <si>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</si>
  <si>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</si>
  <si>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</si>
  <si>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</si>
  <si>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</si>
  <si>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</si>
  <si>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</si>
  <si>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</si>
  <si>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</si>
  <si>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</si>
  <si>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</si>
  <si>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</si>
  <si>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</si>
  <si>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</si>
  <si>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</si>
  <si>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</si>
  <si>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</si>
  <si>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</si>
  <si>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</si>
  <si>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</si>
  <si>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</si>
  <si>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</si>
  <si>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</si>
  <si>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</si>
  <si>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</si>
  <si>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</si>
  <si>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</si>
  <si>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</si>
  <si>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</si>
  <si>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</si>
  <si>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</si>
  <si>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</si>
  <si>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</si>
  <si>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</si>
  <si>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</si>
  <si>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</si>
  <si>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</si>
  <si>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</si>
  <si>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</si>
  <si>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</si>
  <si>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</si>
  <si>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</si>
  <si>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</si>
  <si>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</si>
  <si>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</si>
  <si>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</si>
  <si>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</si>
  <si>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</si>
  <si>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</si>
  <si>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</si>
  <si>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</si>
  <si>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</si>
  <si>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</si>
  <si>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</si>
  <si>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</si>
  <si>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</si>
  <si>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</si>
  <si>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</si>
  <si>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</si>
  <si>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</si>
  <si>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</si>
  <si>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</si>
  <si>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</si>
  <si>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</si>
  <si>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</si>
  <si>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</si>
  <si>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</si>
  <si>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</si>
  <si>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</si>
  <si>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</si>
  <si>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</si>
  <si>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</si>
  <si>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</si>
  <si>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</si>
  <si>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</si>
  <si>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</si>
  <si>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</si>
  <si>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</si>
  <si>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</si>
  <si>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</si>
  <si>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</si>
  <si>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</si>
  <si>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</si>
  <si>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</si>
  <si>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</si>
  <si>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</si>
  <si>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</si>
  <si>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</si>
  <si>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</si>
  <si>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</si>
  <si>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</si>
  <si>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</si>
  <si>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</si>
  <si>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</si>
  <si>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</si>
  <si>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</si>
  <si>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</si>
  <si>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</si>
  <si>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</si>
  <si>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</si>
  <si>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</si>
  <si>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</si>
  <si>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</si>
  <si>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</si>
  <si>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</si>
  <si>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</si>
  <si>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</si>
  <si>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</si>
  <si>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</si>
  <si>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</si>
  <si>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</si>
  <si>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</si>
  <si>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</si>
  <si>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</si>
  <si>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</si>
  <si>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</si>
  <si>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</si>
  <si>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</si>
  <si>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</si>
  <si>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</si>
  <si>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</si>
  <si>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</si>
  <si>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</si>
  <si>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</si>
  <si>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</si>
  <si>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</si>
  <si>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</si>
  <si>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</si>
  <si>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</si>
  <si>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</si>
  <si>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</si>
  <si>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</si>
  <si>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</si>
  <si>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</si>
  <si>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</si>
  <si>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</si>
  <si>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</si>
  <si>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</si>
  <si>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</si>
  <si>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</si>
  <si>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</si>
  <si>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</si>
  <si>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</si>
  <si>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</si>
  <si>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</si>
  <si>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</si>
  <si>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</si>
  <si>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</si>
  <si>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</si>
  <si>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</si>
  <si>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</si>
  <si>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</si>
  <si>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</si>
  <si>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</si>
  <si>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</si>
  <si>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</si>
  <si>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</si>
  <si>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</si>
  <si>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</si>
  <si>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</si>
  <si>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</si>
  <si>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</si>
  <si>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</si>
  <si>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</si>
  <si>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</si>
  <si>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</si>
  <si>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</si>
  <si>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</si>
  <si>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</si>
  <si>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</si>
  <si>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</si>
  <si>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</si>
  <si>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</si>
  <si>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</si>
  <si>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</si>
  <si>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</si>
  <si>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</si>
  <si>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</si>
  <si>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</si>
  <si>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</si>
  <si>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</si>
  <si>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</si>
  <si>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</si>
  <si>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</si>
  <si>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</si>
  <si>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</si>
  <si>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</si>
  <si>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</si>
  <si>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</si>
  <si>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</si>
  <si>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</si>
  <si>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</si>
  <si>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</si>
  <si>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</si>
  <si>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</si>
  <si>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</si>
  <si>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</si>
  <si>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</si>
  <si>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</si>
  <si>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</si>
  <si>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</si>
  <si>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</si>
  <si>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</si>
  <si>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</si>
  <si>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</si>
  <si>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</si>
  <si>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</si>
  <si>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</si>
  <si>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</si>
  <si>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</si>
  <si>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</si>
  <si>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</si>
  <si>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</si>
  <si>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</si>
  <si>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</si>
  <si>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</si>
  <si>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</si>
  <si>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</si>
  <si>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</si>
  <si>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</si>
  <si>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</si>
  <si>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</si>
  <si>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</si>
  <si>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</si>
  <si>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</si>
  <si>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</si>
  <si>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</si>
  <si>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</si>
  <si>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</si>
  <si>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</si>
  <si>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</si>
  <si>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</si>
  <si>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</si>
  <si>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</si>
  <si>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</si>
  <si>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</si>
  <si>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</si>
  <si>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</si>
  <si>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</si>
  <si>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</si>
  <si>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</si>
  <si>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</si>
  <si>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</si>
  <si>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</si>
  <si>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</si>
  <si>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</si>
  <si>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</si>
  <si>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</si>
  <si>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</si>
  <si>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</si>
  <si>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</si>
  <si>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</si>
  <si>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</si>
  <si>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</si>
  <si>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</si>
  <si>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</si>
  <si>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</si>
  <si>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</si>
  <si>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</si>
  <si>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</si>
  <si>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</si>
  <si>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</si>
  <si>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</si>
  <si>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</si>
  <si>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</si>
  <si>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</si>
  <si>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</si>
  <si>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</si>
  <si>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</si>
  <si>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</si>
  <si>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</si>
  <si>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</si>
  <si>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</si>
  <si>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</si>
  <si>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</si>
  <si>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</si>
  <si>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</si>
  <si>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</si>
  <si>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</si>
  <si>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</si>
  <si>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</si>
  <si>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</si>
  <si>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</si>
  <si>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</si>
  <si>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</si>
  <si>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</si>
  <si>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</si>
  <si>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</si>
  <si>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</si>
  <si>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</si>
  <si>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</si>
  <si>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</si>
  <si>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</si>
  <si>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</si>
  <si>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</si>
  <si>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</si>
  <si>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</si>
  <si>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</si>
  <si>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</si>
  <si>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</si>
  <si>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</si>
  <si>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</si>
  <si>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</si>
  <si>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</si>
  <si>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</si>
  <si>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</si>
  <si>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</si>
  <si>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</si>
  <si>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</si>
  <si>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</si>
  <si>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</si>
  <si>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</si>
  <si>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</si>
  <si>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</si>
  <si>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</si>
  <si>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</si>
  <si>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</si>
  <si>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</si>
  <si>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</si>
  <si>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</si>
  <si>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</si>
  <si>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</si>
  <si>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</si>
  <si>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</si>
  <si>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</si>
  <si>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</si>
  <si>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</si>
  <si>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</si>
  <si>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</si>
  <si>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</si>
  <si>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</si>
  <si>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</si>
  <si>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</si>
  <si>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</si>
  <si>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</si>
  <si>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</si>
  <si>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</si>
  <si>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</si>
  <si>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</si>
  <si>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</si>
  <si>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</si>
  <si>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</si>
  <si>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</si>
  <si>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</si>
  <si>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</si>
  <si>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</si>
  <si>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</si>
  <si>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</si>
  <si>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</si>
  <si>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</si>
  <si>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</si>
  <si>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</si>
  <si>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</si>
  <si>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</si>
  <si>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</si>
  <si>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</si>
  <si>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</si>
  <si>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</si>
  <si>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</si>
  <si>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</si>
  <si>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</si>
  <si>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</si>
  <si>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</si>
  <si>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</si>
  <si>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</si>
  <si>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</si>
  <si>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</si>
  <si>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</si>
  <si>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</si>
  <si>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</si>
  <si>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</si>
  <si>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</si>
  <si>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</si>
  <si>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</si>
  <si>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</si>
  <si>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</si>
  <si>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</si>
  <si>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</si>
  <si>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</si>
  <si>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</si>
  <si>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</si>
  <si>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</si>
  <si>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</si>
  <si>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</si>
  <si>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</si>
  <si>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</si>
  <si>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</si>
  <si>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</si>
  <si>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</si>
  <si>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</si>
  <si>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</si>
  <si>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</si>
  <si>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</si>
  <si>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</si>
  <si>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</si>
  <si>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</si>
  <si>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</si>
  <si>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</si>
  <si>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</si>
  <si>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</si>
  <si>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</si>
  <si>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</si>
  <si>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</si>
  <si>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</si>
  <si>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</si>
  <si>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</si>
  <si>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</si>
  <si>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</si>
  <si>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</si>
  <si>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</si>
  <si>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</si>
  <si>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</si>
  <si>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</si>
  <si>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</si>
  <si>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</si>
  <si>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</si>
  <si>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</si>
  <si>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</si>
  <si>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</si>
  <si>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</si>
  <si>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</si>
  <si>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</si>
  <si>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</si>
  <si>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</si>
  <si>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</si>
  <si>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</si>
  <si>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</si>
  <si>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</si>
  <si>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</si>
  <si>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</si>
  <si>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</si>
  <si>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</si>
  <si>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</si>
  <si>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</si>
  <si>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</si>
  <si>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</si>
  <si>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</si>
  <si>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</si>
  <si>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</si>
  <si>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</si>
  <si>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</si>
  <si>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</si>
  <si>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</si>
  <si>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</si>
  <si>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</si>
  <si>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</si>
  <si>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</si>
  <si>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</si>
  <si>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</si>
  <si>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</si>
  <si>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</si>
  <si>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</si>
  <si>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</si>
  <si>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</si>
  <si>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</si>
  <si>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</si>
  <si>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</si>
  <si>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</si>
  <si>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</si>
  <si>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</si>
  <si>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</si>
  <si>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</si>
  <si>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</si>
  <si>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</si>
  <si>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</si>
  <si>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</si>
  <si>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</si>
  <si>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</si>
  <si>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</si>
  <si>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</si>
  <si>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</si>
  <si>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</si>
  <si>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</si>
  <si>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</si>
  <si>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</si>
  <si>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</si>
  <si>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</si>
  <si>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</si>
  <si>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</si>
  <si>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</si>
  <si>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</si>
  <si>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</si>
  <si>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</si>
  <si>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</si>
  <si>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</si>
  <si>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</si>
  <si>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</si>
  <si>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</si>
  <si>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</si>
  <si>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</si>
  <si>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</si>
  <si>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</si>
  <si>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</si>
  <si>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</si>
  <si>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</si>
  <si>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</si>
  <si>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</si>
  <si>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</si>
  <si>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</si>
  <si>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</si>
  <si>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</si>
  <si>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</si>
  <si>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</si>
  <si>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</si>
  <si>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</si>
  <si>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</si>
  <si>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</si>
  <si>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</si>
  <si>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</si>
  <si>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</si>
  <si>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</si>
  <si>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</si>
  <si>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</si>
  <si>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</si>
  <si>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</si>
  <si>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</si>
  <si>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</si>
  <si>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</si>
  <si>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</si>
  <si>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</si>
  <si>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</si>
  <si>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</si>
  <si>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</si>
  <si>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</si>
  <si>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</si>
  <si>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</si>
  <si>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</si>
  <si>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</si>
  <si>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</si>
  <si>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</si>
  <si>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</si>
  <si>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</si>
  <si>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</si>
  <si>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</si>
  <si>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</si>
  <si>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</si>
  <si>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</si>
  <si>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</si>
  <si>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</si>
  <si>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</si>
  <si>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</si>
  <si>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</si>
  <si>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</si>
  <si>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</si>
  <si>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</si>
  <si>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</si>
  <si>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</si>
  <si>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</si>
  <si>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</si>
  <si>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</si>
  <si>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</si>
  <si>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</si>
  <si>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</si>
  <si>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</si>
  <si>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</si>
  <si>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</si>
  <si>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</si>
  <si>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</si>
  <si>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</si>
  <si>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</si>
  <si>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</si>
  <si>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</si>
  <si>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</si>
  <si>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</si>
  <si>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</si>
  <si>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</si>
  <si>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</si>
  <si>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</si>
  <si>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</si>
  <si>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</si>
  <si>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</si>
  <si>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</si>
  <si>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</si>
  <si>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</si>
  <si>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</si>
  <si>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</si>
  <si>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</si>
  <si>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</si>
  <si>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</si>
  <si>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</si>
  <si>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</si>
  <si>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</si>
  <si>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</si>
  <si>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</si>
  <si>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</si>
  <si>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</si>
  <si>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</si>
  <si>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</si>
  <si>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</si>
  <si>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</si>
  <si>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</si>
  <si>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</si>
  <si>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</si>
  <si>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</si>
  <si>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</si>
  <si>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</si>
  <si>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</si>
  <si>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</si>
  <si>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</si>
  <si>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</si>
  <si>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</si>
  <si>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</si>
  <si>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</si>
  <si>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</si>
  <si>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</si>
  <si>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</si>
  <si>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</si>
  <si>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</si>
  <si>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</si>
  <si>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</si>
  <si>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</si>
  <si>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</si>
  <si>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</si>
  <si>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</si>
  <si>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</si>
  <si>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</si>
  <si>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</si>
  <si>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</si>
  <si>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</si>
  <si>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</si>
  <si>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</si>
  <si>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</si>
  <si>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</si>
  <si>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</si>
  <si>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</si>
  <si>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</si>
  <si>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</si>
  <si>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</si>
  <si>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</si>
  <si>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</si>
  <si>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</si>
  <si>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</si>
  <si>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</si>
  <si>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</si>
  <si>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</si>
  <si>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</si>
  <si>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</si>
  <si>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</si>
  <si>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</si>
  <si>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</si>
  <si>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</si>
  <si>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</si>
  <si>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</si>
  <si>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</si>
  <si>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</si>
  <si>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</si>
  <si>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</si>
  <si>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</si>
  <si>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</si>
  <si>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</si>
  <si>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</si>
  <si>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</si>
  <si>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</si>
  <si>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</si>
  <si>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</si>
  <si>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</si>
  <si>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</si>
  <si>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</si>
  <si>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</si>
  <si>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</si>
  <si>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</si>
  <si>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</si>
  <si>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</si>
  <si>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</si>
  <si>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</si>
  <si>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</si>
  <si>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</si>
  <si>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</si>
  <si>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</si>
  <si>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</si>
  <si>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</si>
  <si>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</si>
  <si>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</si>
  <si>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</si>
  <si>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</si>
  <si>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</si>
  <si>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</si>
  <si>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</si>
  <si>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</si>
  <si>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</si>
  <si>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</si>
  <si>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</si>
  <si>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</si>
  <si>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</si>
  <si>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</si>
  <si>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</si>
  <si>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</si>
  <si>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</si>
  <si>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</si>
  <si>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</si>
  <si>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</si>
  <si>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</si>
  <si>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</si>
  <si>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</si>
  <si>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</si>
  <si>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</si>
  <si>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</si>
  <si>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</si>
  <si>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</si>
  <si>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</si>
  <si>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</si>
  <si>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</si>
  <si>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</si>
  <si>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</si>
  <si>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</si>
  <si>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</si>
  <si>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</si>
  <si>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</si>
  <si>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</si>
  <si>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</si>
  <si>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</si>
  <si>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</si>
  <si>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</si>
  <si>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</si>
  <si>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</si>
  <si>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</si>
  <si>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</si>
  <si>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</si>
  <si>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</si>
  <si>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</si>
  <si>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</si>
  <si>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</si>
  <si>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</si>
  <si>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</si>
  <si>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</si>
  <si>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</si>
  <si>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</si>
  <si>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</si>
  <si>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</si>
  <si>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</si>
  <si>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</si>
  <si>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</si>
  <si>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</si>
  <si>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</si>
  <si>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</si>
  <si>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</si>
  <si>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</si>
  <si>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</si>
  <si>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</si>
  <si>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</si>
  <si>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</si>
  <si>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</si>
  <si>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</si>
  <si>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</si>
  <si>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</si>
  <si>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</si>
  <si>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</si>
  <si>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</si>
  <si>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</si>
  <si>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</si>
  <si>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</si>
  <si>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</si>
  <si>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</si>
  <si>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</si>
  <si>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</si>
  <si>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</si>
  <si>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</si>
  <si>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</si>
  <si>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</si>
  <si>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</si>
  <si>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</si>
  <si>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</si>
  <si>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</si>
  <si>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</si>
  <si>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</si>
  <si>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</si>
  <si>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</si>
  <si>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</si>
  <si>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</si>
  <si>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</si>
  <si>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</si>
  <si>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</si>
  <si>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</si>
  <si>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</si>
  <si>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</si>
  <si>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</si>
  <si>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</si>
  <si>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</si>
  <si>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</si>
  <si>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</si>
  <si>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</si>
  <si>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</si>
  <si>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</si>
  <si>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</si>
  <si>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</si>
  <si>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</si>
  <si>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</si>
  <si>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</si>
  <si>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</si>
  <si>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</si>
  <si>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</si>
  <si>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</si>
  <si>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</si>
  <si>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</si>
  <si>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</si>
  <si>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</si>
  <si>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</si>
  <si>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</si>
  <si>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</si>
  <si>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</si>
  <si>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</si>
  <si>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</si>
  <si>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</si>
  <si>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</si>
  <si>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</si>
  <si>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</si>
  <si>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</si>
  <si>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</si>
  <si>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</si>
  <si>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</si>
  <si>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</si>
  <si>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</si>
  <si>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</si>
  <si>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</si>
  <si>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</si>
  <si>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</si>
  <si>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</si>
  <si>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</si>
  <si>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</si>
  <si>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</si>
  <si>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</si>
  <si>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</si>
  <si>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</si>
  <si>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</si>
  <si>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</si>
  <si>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</si>
  <si>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</si>
  <si>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</si>
  <si>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</si>
  <si>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</si>
  <si>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</si>
  <si>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</si>
  <si>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</si>
  <si>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</si>
  <si>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</si>
  <si>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</si>
  <si>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</si>
  <si>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</si>
  <si>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</si>
  <si>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</si>
  <si>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</si>
  <si>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</si>
  <si>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</si>
  <si>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</si>
  <si>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</si>
  <si>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</si>
  <si>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</si>
  <si>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</si>
  <si>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</si>
  <si>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</si>
  <si>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</si>
  <si>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</si>
  <si>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</si>
  <si>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</si>
  <si>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</si>
  <si>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</si>
  <si>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</si>
  <si>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</si>
  <si>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</si>
  <si>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</si>
  <si>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</si>
  <si>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</si>
  <si>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</si>
  <si>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</si>
  <si>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</si>
  <si>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</si>
  <si>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</si>
  <si>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</si>
  <si>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</si>
  <si>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</si>
  <si>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</si>
  <si>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</si>
  <si>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</si>
  <si>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</si>
  <si>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</si>
  <si>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</si>
  <si>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</si>
  <si>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</si>
  <si>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</si>
  <si>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</si>
  <si>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</si>
  <si>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</si>
  <si>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</si>
  <si>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</si>
  <si>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</si>
  <si>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</si>
  <si>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</si>
  <si>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</si>
  <si>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</si>
  <si>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</si>
  <si>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</si>
  <si>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</si>
  <si>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</si>
  <si>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</si>
  <si>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</si>
  <si>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</si>
  <si>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</si>
  <si>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</si>
  <si>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</si>
  <si>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</si>
  <si>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</si>
  <si>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</si>
  <si>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</si>
  <si>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</si>
  <si>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</si>
  <si>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</si>
  <si>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</si>
  <si>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</si>
  <si>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</si>
  <si>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</si>
  <si>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</si>
  <si>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</si>
  <si>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</si>
  <si>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</si>
  <si>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</si>
  <si>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</si>
  <si>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</si>
  <si>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</si>
  <si>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</si>
  <si>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</si>
  <si>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</si>
  <si>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</si>
  <si>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</si>
  <si>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</si>
  <si>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</si>
  <si>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</si>
  <si>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</si>
  <si>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</si>
  <si>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</si>
  <si>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</si>
  <si>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</si>
  <si>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</si>
  <si>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</si>
  <si>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</si>
  <si>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</si>
  <si>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</si>
  <si>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</si>
  <si>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</si>
  <si>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</si>
  <si>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</si>
  <si>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</si>
  <si>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</si>
  <si>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</si>
  <si>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</si>
  <si>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</si>
  <si>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</si>
  <si>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</si>
  <si>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</si>
  <si>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</si>
  <si>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</si>
  <si>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</si>
  <si>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</si>
  <si>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</si>
  <si>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</si>
  <si>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</si>
  <si>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</si>
  <si>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</si>
  <si>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</si>
  <si>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</si>
  <si>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</si>
  <si>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</si>
  <si>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</si>
  <si>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</si>
  <si>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</si>
  <si>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</si>
  <si>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</si>
  <si>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</si>
  <si>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</si>
  <si>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</si>
  <si>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</si>
  <si>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</si>
  <si>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</si>
  <si>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</si>
  <si>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</si>
  <si>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</si>
  <si>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</si>
  <si>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</si>
  <si>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</si>
  <si>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</si>
  <si>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</si>
  <si>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</si>
  <si>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</si>
  <si>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</si>
  <si>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</si>
  <si>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</si>
  <si>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</si>
  <si>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</si>
  <si>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</si>
  <si>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</si>
  <si>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</si>
  <si>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</si>
  <si>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</si>
  <si>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</si>
  <si>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</si>
  <si>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</si>
  <si>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</si>
  <si>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</si>
  <si>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</si>
  <si>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</si>
  <si>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</si>
  <si>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</si>
  <si>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</si>
  <si>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</si>
  <si>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</si>
  <si>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</si>
  <si>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</si>
  <si>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</si>
  <si>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</si>
  <si>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</si>
  <si>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</si>
  <si>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</si>
  <si>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</si>
  <si>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</si>
  <si>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</si>
  <si>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</si>
  <si>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</si>
  <si>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</si>
  <si>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</si>
  <si>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</si>
  <si>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</si>
  <si>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</si>
  <si>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</si>
  <si>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</si>
  <si>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</si>
  <si>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</si>
  <si>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</si>
  <si>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</si>
  <si>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</si>
  <si>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</si>
  <si>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</si>
  <si>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</si>
  <si>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</si>
  <si>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</si>
  <si>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</si>
  <si>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</si>
  <si>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</si>
  <si>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</si>
  <si>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</si>
  <si>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</si>
  <si>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</si>
  <si>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</si>
  <si>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</si>
  <si>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</si>
  <si>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</si>
  <si>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</si>
  <si>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</si>
  <si>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</si>
  <si>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</si>
  <si>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</si>
  <si>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</si>
  <si>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</si>
  <si>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</si>
  <si>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</si>
  <si>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</si>
  <si>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</si>
  <si>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</si>
  <si>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</si>
  <si>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</si>
  <si>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</si>
  <si>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</si>
  <si>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</si>
  <si>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</si>
  <si>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</si>
  <si>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</si>
  <si>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</si>
  <si>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</si>
  <si>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</si>
  <si>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</si>
  <si>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</si>
  <si>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</si>
  <si>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</si>
  <si>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</si>
  <si>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</si>
  <si>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</si>
  <si>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</si>
  <si>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</si>
  <si>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</si>
  <si>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</si>
  <si>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</si>
  <si>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</si>
  <si>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</si>
  <si>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</si>
  <si>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</si>
  <si>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</si>
  <si>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</si>
  <si>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</si>
  <si>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</si>
  <si>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</si>
  <si>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</si>
  <si>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</si>
  <si>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</si>
  <si>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</si>
  <si>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</si>
  <si>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</si>
  <si>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</si>
  <si>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</si>
  <si>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</si>
  <si>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</si>
  <si>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</si>
  <si>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</si>
  <si>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</si>
  <si>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</si>
  <si>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</si>
  <si>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</si>
  <si>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</si>
  <si>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</si>
  <si>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</si>
  <si>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</si>
  <si>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</si>
  <si>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</si>
  <si>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</si>
  <si>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</si>
  <si>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</si>
  <si>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</si>
  <si>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</si>
  <si>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</si>
  <si>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</si>
  <si>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</si>
  <si>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</si>
  <si>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</si>
  <si>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</si>
  <si>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</si>
  <si>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</si>
  <si>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</si>
  <si>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</si>
  <si>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</si>
  <si>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</si>
  <si>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</si>
  <si>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</si>
  <si>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</si>
  <si>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</si>
  <si>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</si>
  <si>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</si>
  <si>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</si>
  <si>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</si>
  <si>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</si>
  <si>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</si>
  <si>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</si>
  <si>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</si>
  <si>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</si>
  <si>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</si>
  <si>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</si>
  <si>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</si>
  <si>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</si>
  <si>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</si>
  <si>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</si>
  <si>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</si>
  <si>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</si>
  <si>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</si>
  <si>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</si>
  <si>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</si>
  <si>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</si>
  <si>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</si>
  <si>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</si>
  <si>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</si>
  <si>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</si>
  <si>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</si>
  <si>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</si>
  <si>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</si>
  <si>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</si>
  <si>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</si>
  <si>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</si>
  <si>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</si>
  <si>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</si>
  <si>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</si>
  <si>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</si>
  <si>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</si>
  <si>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</si>
  <si>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</si>
  <si>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</si>
  <si>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</si>
  <si>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</si>
  <si>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</si>
  <si>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</si>
  <si>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</si>
  <si>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</si>
  <si>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</si>
  <si>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</si>
  <si>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</si>
  <si>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</si>
  <si>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</si>
  <si>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</si>
  <si>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</si>
  <si>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</si>
  <si>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</si>
  <si>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</si>
  <si>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</si>
  <si>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</si>
  <si>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</si>
  <si>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</si>
  <si>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</si>
  <si>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</si>
  <si>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</si>
  <si>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</si>
  <si>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</si>
  <si>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</si>
  <si>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</si>
  <si>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</si>
  <si>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</si>
  <si>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</si>
  <si>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</si>
  <si>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</si>
  <si>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</si>
  <si>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</si>
  <si>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</si>
  <si>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</si>
  <si>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</si>
  <si>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</si>
  <si>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</si>
  <si>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</si>
  <si>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</si>
  <si>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</si>
  <si>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</si>
  <si>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</si>
  <si>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</si>
  <si>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</si>
  <si>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</si>
  <si>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</si>
  <si>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</si>
  <si>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</si>
  <si>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</si>
  <si>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</si>
  <si>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</si>
  <si>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</si>
  <si>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</si>
  <si>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</si>
  <si>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</si>
  <si>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</si>
  <si>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</si>
  <si>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</si>
  <si>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</si>
  <si>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</si>
  <si>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</si>
  <si>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</si>
  <si>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</si>
  <si>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</si>
  <si>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</si>
  <si>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</si>
  <si>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</si>
  <si>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</si>
  <si>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</si>
  <si>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</si>
  <si>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</si>
  <si>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</si>
  <si>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</si>
  <si>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</si>
  <si>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</si>
  <si>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</si>
  <si>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</si>
  <si>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</si>
  <si>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</si>
  <si>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</si>
  <si>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</si>
  <si>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</si>
  <si>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</si>
  <si>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</si>
  <si>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</si>
  <si>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</si>
  <si>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</si>
  <si>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</si>
  <si>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</si>
  <si>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</si>
  <si>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</si>
  <si>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</si>
  <si>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</si>
  <si>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</si>
  <si>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</si>
  <si>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</si>
  <si>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</si>
  <si>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</si>
  <si>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</si>
  <si>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</si>
  <si>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</si>
  <si>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</si>
  <si>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</si>
  <si>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</si>
  <si>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</si>
  <si>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</si>
  <si>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</si>
  <si>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</si>
  <si>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</si>
  <si>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</si>
  <si>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</si>
  <si>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</si>
  <si>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</si>
  <si>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</si>
  <si>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</si>
  <si>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</si>
  <si>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</si>
  <si>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</si>
  <si>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</si>
  <si>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</si>
  <si>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</si>
  <si>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</si>
  <si>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</si>
  <si>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</si>
  <si>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</si>
  <si>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</si>
  <si>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</si>
  <si>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</si>
  <si>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</si>
  <si>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</si>
  <si>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</si>
  <si>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</si>
  <si>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</si>
  <si>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</si>
  <si>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</si>
  <si>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</si>
  <si>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</si>
  <si>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</si>
  <si>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</si>
  <si>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</si>
  <si>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</si>
  <si>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</si>
  <si>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</si>
  <si>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</si>
  <si>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</si>
  <si>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</si>
  <si>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</si>
  <si>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</si>
  <si>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</si>
  <si>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</si>
  <si>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</si>
  <si>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</si>
  <si>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</si>
  <si>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</si>
  <si>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</si>
  <si>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</si>
  <si>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</si>
  <si>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</si>
  <si>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</si>
  <si>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</si>
  <si>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</si>
  <si>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</si>
  <si>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</si>
  <si>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</si>
  <si>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</si>
  <si>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</si>
  <si>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</si>
  <si>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</si>
  <si>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</si>
  <si>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</si>
  <si>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</si>
  <si>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</si>
  <si>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</si>
  <si>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</si>
  <si>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</si>
  <si>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</si>
  <si>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</si>
  <si>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</si>
  <si>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</si>
  <si>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</si>
  <si>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</si>
  <si>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</si>
  <si>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</si>
  <si>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</si>
  <si>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</si>
  <si>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</si>
  <si>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</si>
  <si>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</si>
  <si>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</si>
  <si>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</si>
  <si>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</si>
  <si>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</si>
  <si>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</si>
  <si>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</si>
  <si>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</si>
  <si>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</si>
  <si>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</si>
  <si>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</si>
  <si>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</si>
  <si>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</si>
  <si>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</si>
  <si>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</si>
  <si>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</si>
  <si>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</si>
  <si>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</si>
  <si>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</si>
  <si>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</si>
  <si>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</si>
  <si>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</si>
  <si>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</si>
  <si>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</si>
  <si>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</si>
  <si>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</si>
  <si>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</si>
  <si>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</si>
  <si>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</si>
  <si>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</si>
  <si>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</si>
  <si>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</si>
  <si>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</si>
  <si>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</si>
  <si>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</si>
  <si>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</si>
  <si>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</si>
  <si>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</si>
  <si>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</si>
  <si>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</si>
  <si>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</si>
  <si>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</si>
  <si>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</si>
  <si>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</si>
  <si>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</si>
  <si>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</si>
  <si>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</si>
  <si>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</si>
  <si>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</si>
  <si>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</si>
  <si>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</si>
  <si>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</si>
  <si>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</si>
  <si>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</si>
  <si>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</si>
  <si>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</si>
  <si>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</si>
  <si>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</si>
  <si>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</si>
  <si>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</si>
  <si>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</si>
  <si>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</si>
  <si>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</si>
  <si>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</si>
  <si>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</si>
  <si>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</si>
  <si>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</si>
  <si>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</si>
  <si>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</si>
  <si>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</si>
  <si>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</si>
  <si>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</si>
  <si>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</si>
  <si>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</si>
  <si>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</si>
  <si>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</si>
  <si>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</si>
  <si>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</si>
  <si>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</si>
  <si>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</si>
  <si>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</si>
  <si>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</si>
  <si>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</si>
  <si>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</si>
  <si>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</si>
  <si>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</si>
  <si>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</si>
  <si>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</si>
  <si>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</si>
  <si>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</si>
  <si>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</si>
  <si>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</si>
  <si>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</si>
  <si>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</si>
  <si>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</si>
  <si>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</si>
  <si>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</si>
  <si>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</si>
  <si>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</si>
  <si>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</si>
  <si>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</si>
  <si>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</si>
  <si>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</si>
  <si>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</si>
  <si>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</si>
  <si>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</si>
  <si>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</si>
  <si>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</si>
  <si>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</si>
  <si>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</si>
  <si>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</si>
  <si>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</si>
  <si>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</si>
  <si>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</si>
  <si>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</si>
  <si>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</si>
  <si>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</si>
  <si>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</si>
  <si>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</si>
  <si>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</si>
  <si>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</si>
  <si>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</si>
  <si>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</si>
  <si>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</si>
  <si>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</si>
  <si>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</si>
  <si>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</si>
  <si>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</si>
  <si>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</si>
  <si>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</si>
  <si>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</si>
  <si>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</si>
  <si>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</si>
  <si>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</si>
  <si>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</si>
  <si>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</si>
  <si>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</si>
  <si>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</si>
  <si>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</si>
  <si>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</si>
  <si>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</si>
  <si>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</si>
  <si>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</si>
  <si>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</si>
  <si>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</si>
  <si>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</si>
  <si>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</si>
  <si>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</si>
  <si>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</si>
  <si>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</si>
  <si>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</si>
  <si>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</si>
  <si>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</si>
  <si>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</si>
  <si>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</si>
  <si>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</si>
  <si>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</si>
  <si>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</si>
  <si>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</si>
  <si>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</si>
  <si>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</si>
  <si>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</si>
  <si>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</si>
  <si>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</si>
  <si>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</si>
  <si>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</si>
  <si>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</si>
  <si>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</si>
  <si>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</si>
  <si>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</si>
  <si>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</si>
  <si>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</si>
  <si>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</si>
  <si>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</si>
  <si>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</si>
  <si>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</si>
  <si>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</si>
  <si>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</si>
  <si>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</si>
  <si>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</si>
  <si>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</si>
  <si>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</si>
  <si>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</si>
  <si>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</si>
  <si>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</si>
  <si>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</si>
  <si>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</si>
  <si>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</si>
  <si>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</si>
  <si>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</si>
  <si>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</si>
  <si>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</si>
  <si>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</si>
  <si>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</si>
  <si>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</si>
  <si>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</si>
  <si>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</si>
  <si>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</si>
  <si>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</si>
  <si>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</si>
  <si>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</si>
  <si>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</si>
  <si>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</si>
  <si>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</si>
  <si>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</si>
  <si>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</si>
  <si>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</si>
  <si>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</si>
  <si>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</si>
  <si>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</si>
  <si>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</si>
  <si>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</si>
  <si>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</si>
  <si>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</si>
  <si>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</si>
  <si>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</si>
  <si>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</si>
  <si>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</si>
  <si>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</si>
  <si>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</si>
  <si>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</si>
  <si>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</si>
  <si>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</si>
  <si>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</si>
  <si>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</si>
  <si>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</si>
  <si>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</si>
  <si>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</si>
  <si>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</si>
  <si>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</si>
  <si>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</si>
  <si>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</si>
  <si>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</si>
  <si>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</si>
  <si>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</si>
  <si>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</si>
  <si>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</si>
  <si>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</si>
  <si>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</si>
  <si>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</si>
  <si>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</si>
  <si>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</si>
  <si>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</si>
  <si>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</si>
  <si>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</si>
  <si>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</si>
  <si>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</si>
  <si>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</si>
  <si>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</si>
  <si>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</si>
  <si>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</si>
  <si>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</si>
  <si>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</si>
  <si>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</si>
  <si>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</si>
  <si>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</si>
  <si>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</si>
  <si>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</si>
  <si>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</si>
  <si>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</si>
  <si>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</si>
  <si>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</si>
  <si>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</si>
  <si>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</si>
  <si>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</si>
  <si>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</si>
  <si>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</si>
  <si>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</si>
  <si>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</si>
  <si>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</si>
  <si>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</si>
  <si>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</si>
  <si>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</si>
  <si>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</si>
  <si>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</si>
  <si>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</si>
  <si>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</si>
  <si>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</si>
  <si>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</si>
  <si>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</si>
  <si>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</si>
  <si>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</si>
  <si>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</si>
  <si>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</si>
  <si>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</si>
  <si>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</si>
  <si>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</si>
  <si>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</si>
  <si>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</si>
  <si>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</si>
  <si>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</si>
  <si>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</si>
  <si>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</si>
  <si>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</si>
  <si>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</si>
  <si>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</si>
  <si>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</si>
  <si>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</si>
  <si>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</si>
  <si>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</si>
  <si>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</si>
  <si>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</si>
  <si>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</si>
  <si>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</si>
  <si>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</si>
  <si>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</si>
  <si>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</si>
  <si>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</si>
  <si>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</si>
  <si>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</si>
  <si>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</si>
  <si>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</si>
  <si>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</si>
  <si>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</si>
  <si>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</si>
  <si>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</si>
  <si>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</si>
  <si>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</si>
  <si>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</si>
  <si>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</si>
  <si>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</si>
  <si>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</si>
  <si>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</si>
  <si>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</si>
  <si>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</si>
  <si>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</si>
  <si>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</si>
  <si>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</si>
  <si>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</si>
  <si>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</si>
  <si>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</si>
  <si>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</si>
  <si>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</si>
  <si>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</si>
  <si>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</si>
  <si>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</si>
  <si>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</si>
  <si>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</si>
  <si>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</si>
  <si>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</si>
  <si>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</si>
  <si>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</si>
  <si>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</si>
  <si>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</si>
  <si>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</si>
  <si>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</si>
  <si>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</si>
  <si>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</si>
  <si>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</si>
  <si>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</si>
  <si>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</si>
  <si>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</si>
  <si>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</si>
  <si>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</si>
  <si>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</si>
  <si>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</si>
  <si>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</si>
  <si>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</si>
  <si>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</si>
  <si>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</si>
  <si>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</si>
  <si>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</si>
  <si>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</si>
  <si>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</si>
  <si>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</si>
  <si>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</si>
  <si>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</si>
  <si>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</si>
  <si>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</si>
  <si>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</si>
  <si>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</si>
  <si>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</si>
  <si>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</si>
  <si>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</si>
  <si>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</si>
  <si>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</si>
  <si>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</si>
  <si>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</si>
  <si>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</si>
  <si>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</si>
  <si>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</si>
  <si>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</si>
  <si>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</si>
  <si>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</si>
  <si>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</si>
  <si>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</si>
  <si>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</si>
  <si>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</si>
  <si>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</si>
  <si>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</si>
  <si>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</si>
  <si>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</si>
  <si>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</si>
  <si>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</si>
  <si>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</si>
  <si>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</si>
  <si>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</si>
  <si>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</si>
  <si>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</si>
  <si>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</si>
  <si>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</si>
  <si>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</si>
  <si>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</si>
  <si>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</si>
  <si>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</si>
  <si>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</si>
  <si>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</si>
  <si>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</si>
  <si>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</si>
  <si>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</si>
  <si>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</si>
  <si>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</si>
  <si>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</si>
  <si>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</si>
  <si>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</si>
  <si>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</si>
  <si>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</si>
  <si>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</si>
  <si>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</si>
  <si>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</si>
  <si>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</si>
  <si>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</si>
  <si>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</si>
  <si>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</si>
  <si>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</si>
  <si>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</si>
  <si>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</si>
  <si>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</si>
  <si>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</si>
  <si>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</si>
  <si>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</si>
  <si>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</si>
  <si>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</si>
  <si>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</si>
  <si>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</si>
  <si>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</si>
  <si>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</si>
  <si>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</si>
  <si>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</si>
  <si>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</si>
  <si>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</si>
  <si>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</si>
  <si>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</si>
  <si>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</si>
  <si>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</si>
  <si>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</si>
  <si>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</si>
  <si>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</si>
  <si>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</si>
  <si>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</si>
  <si>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</si>
  <si>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</si>
  <si>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</si>
  <si>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</si>
  <si>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</si>
  <si>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</si>
  <si>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</si>
  <si>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</si>
  <si>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</si>
  <si>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</si>
  <si>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</si>
  <si>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</si>
  <si>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</si>
  <si>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</si>
  <si>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</si>
  <si>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</si>
  <si>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</si>
  <si>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</si>
  <si>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</si>
  <si>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</si>
  <si>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</si>
  <si>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</si>
  <si>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</si>
  <si>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</si>
  <si>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</si>
  <si>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</si>
  <si>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</si>
  <si>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</si>
  <si>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</si>
  <si>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</si>
  <si>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</si>
  <si>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</si>
  <si>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</si>
  <si>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</si>
  <si>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</si>
  <si>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</si>
  <si>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</si>
  <si>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</si>
  <si>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</si>
  <si>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</si>
  <si>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</si>
  <si>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</si>
  <si>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</si>
  <si>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</si>
  <si>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</si>
  <si>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</si>
  <si>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</si>
  <si>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</si>
  <si>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</si>
  <si>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</si>
  <si>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</si>
  <si>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</si>
  <si>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</si>
  <si>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</si>
  <si>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</si>
  <si>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</si>
  <si>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</si>
  <si>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</si>
  <si>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</si>
  <si>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</si>
  <si>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</si>
  <si>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</si>
  <si>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</si>
  <si>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</si>
  <si>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</si>
  <si>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</si>
  <si>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</si>
  <si>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</si>
  <si>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</si>
  <si>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</si>
  <si>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</si>
  <si>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</si>
  <si>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</si>
  <si>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</si>
  <si>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</si>
  <si>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</si>
  <si>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</si>
  <si>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</si>
  <si>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</si>
  <si>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</si>
  <si>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</si>
  <si>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</si>
  <si>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</si>
  <si>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</si>
  <si>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</si>
  <si>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</si>
  <si>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</si>
  <si>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</si>
  <si>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</si>
  <si>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</si>
  <si>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</si>
  <si>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</si>
  <si>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</si>
  <si>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</si>
  <si>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</si>
  <si>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</si>
  <si>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</si>
  <si>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</si>
  <si>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</si>
  <si>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</si>
  <si>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</si>
  <si>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</si>
  <si>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</si>
  <si>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</si>
  <si>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</si>
  <si>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</si>
  <si>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</si>
  <si>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</si>
  <si>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</si>
  <si>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</si>
  <si>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</si>
  <si>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</si>
  <si>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</si>
  <si>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</si>
  <si>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</si>
  <si>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</si>
  <si>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</si>
  <si>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</si>
  <si>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</si>
  <si>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</si>
  <si>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</si>
  <si>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</si>
  <si>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</si>
  <si>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</si>
  <si>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</si>
  <si>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</si>
  <si>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</si>
  <si>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</si>
  <si>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</si>
  <si>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</si>
  <si>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</si>
  <si>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</si>
  <si>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</si>
  <si>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</si>
  <si>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</si>
  <si>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</si>
  <si>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</si>
  <si>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</si>
  <si>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</si>
  <si>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</si>
  <si>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</si>
  <si>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</si>
  <si>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</si>
  <si>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</si>
  <si>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</si>
  <si>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</si>
  <si>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</si>
  <si>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</si>
  <si>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</si>
  <si>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</si>
  <si>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</si>
  <si>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</si>
  <si>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</si>
  <si>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</si>
  <si>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</si>
  <si>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</si>
  <si>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</si>
  <si>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</si>
  <si>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</si>
  <si>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</si>
  <si>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</si>
  <si>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</si>
  <si>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</si>
  <si>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</si>
  <si>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</si>
  <si>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</si>
  <si>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</si>
  <si>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</si>
  <si>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</si>
  <si>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</si>
  <si>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</si>
  <si>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</si>
  <si>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</si>
  <si>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</si>
  <si>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</si>
  <si>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</si>
  <si>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</si>
  <si>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</si>
  <si>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</si>
  <si>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</si>
  <si>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</si>
  <si>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</si>
  <si>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</si>
  <si>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</si>
  <si>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</si>
  <si>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</si>
  <si>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</si>
  <si>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</si>
  <si>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</si>
  <si>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</si>
  <si>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</si>
  <si>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</si>
  <si>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</si>
  <si>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</si>
  <si>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</si>
  <si>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</si>
  <si>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</si>
  <si>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</si>
  <si>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</si>
  <si>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</si>
  <si>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</si>
  <si>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</si>
  <si>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</si>
  <si>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</si>
  <si>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</si>
  <si>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</si>
  <si>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</si>
  <si>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</si>
  <si>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</si>
  <si>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</si>
  <si>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</si>
  <si>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</si>
  <si>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</si>
  <si>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</si>
  <si>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</si>
  <si>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</si>
  <si>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</si>
  <si>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</si>
  <si>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</si>
  <si>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</si>
  <si>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</si>
  <si>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</si>
  <si>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</si>
  <si>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</si>
  <si>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</si>
  <si>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</si>
  <si>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</si>
  <si>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</si>
  <si>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</si>
  <si>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</si>
  <si>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</si>
  <si>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</si>
  <si>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</si>
  <si>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</si>
  <si>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</si>
  <si>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</si>
  <si>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</si>
  <si>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</si>
  <si>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</si>
  <si>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</si>
  <si>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</si>
  <si>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</si>
  <si>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</si>
  <si>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</si>
  <si>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</si>
  <si>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</si>
  <si>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</si>
  <si>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</si>
  <si>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</si>
  <si>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</si>
  <si>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</si>
  <si>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</si>
  <si>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</si>
  <si>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</si>
  <si>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</si>
  <si>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</si>
  <si>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</si>
  <si>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</si>
  <si>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</si>
  <si>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</si>
  <si>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</si>
  <si>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</si>
  <si>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</si>
  <si>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</si>
  <si>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</si>
  <si>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</si>
  <si>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</si>
  <si>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</si>
  <si>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</si>
  <si>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</si>
  <si>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</si>
  <si>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</si>
  <si>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</si>
  <si>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</si>
  <si>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</si>
  <si>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</si>
  <si>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</si>
  <si>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</si>
  <si>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</si>
  <si>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</si>
  <si>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</si>
  <si>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</si>
  <si>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</si>
  <si>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</si>
  <si>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</si>
  <si>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</si>
  <si>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</si>
  <si>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</si>
  <si>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</si>
  <si>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</si>
  <si>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</si>
  <si>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</si>
  <si>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</si>
  <si>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</si>
  <si>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</si>
  <si>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</si>
  <si>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</si>
  <si>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</si>
  <si>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</si>
  <si>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</si>
  <si>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</si>
  <si>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</si>
  <si>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</si>
  <si>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</si>
  <si>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</si>
  <si>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</si>
  <si>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</si>
  <si>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</si>
  <si>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</si>
  <si>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</si>
  <si>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</si>
  <si>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</si>
  <si>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</si>
  <si>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</si>
  <si>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</si>
  <si>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</si>
  <si>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</si>
  <si>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</si>
  <si>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</si>
  <si>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</si>
  <si>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</si>
  <si>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</si>
  <si>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</si>
  <si>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</si>
  <si>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</si>
  <si>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</si>
  <si>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</si>
  <si>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</si>
  <si>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</si>
  <si>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</si>
  <si>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</si>
  <si>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</si>
  <si>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</si>
  <si>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</si>
  <si>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</si>
  <si>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</si>
  <si>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</si>
  <si>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</si>
  <si>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</si>
  <si>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</si>
  <si>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</si>
  <si>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</si>
  <si>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</si>
  <si>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</si>
  <si>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</si>
  <si>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</si>
  <si>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</si>
  <si>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</si>
  <si>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</si>
  <si>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</si>
  <si>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</si>
  <si>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</si>
  <si>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</si>
  <si>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</si>
  <si>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</si>
  <si>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</si>
  <si>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</si>
  <si>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</si>
  <si>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</si>
  <si>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</si>
  <si>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</si>
  <si>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</si>
  <si>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</si>
  <si>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</si>
  <si>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</si>
  <si>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</si>
  <si>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</si>
  <si>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</si>
  <si>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</si>
  <si>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</si>
  <si>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</si>
  <si>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</si>
  <si>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</si>
  <si>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</si>
  <si>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</si>
  <si>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</si>
  <si>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</si>
  <si>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</si>
  <si>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</si>
  <si>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</si>
  <si>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</si>
  <si>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</si>
  <si>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</si>
  <si>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</si>
  <si>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</si>
  <si>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</si>
  <si>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</si>
  <si>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</si>
  <si>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</si>
  <si>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</si>
  <si>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</si>
  <si>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</si>
  <si>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</si>
  <si>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</si>
  <si>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</si>
  <si>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</si>
  <si>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</si>
  <si>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</si>
  <si>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</si>
  <si>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</si>
  <si>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</si>
  <si>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</si>
  <si>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</si>
  <si>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</si>
  <si>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</si>
  <si>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</si>
  <si>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</si>
  <si>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</si>
  <si>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</si>
  <si>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</si>
  <si>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</si>
  <si>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</si>
  <si>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</si>
  <si>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</si>
  <si>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</si>
  <si>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</si>
  <si>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</si>
  <si>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</si>
  <si>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</si>
  <si>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</si>
  <si>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</si>
  <si>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</si>
  <si>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</si>
  <si>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</si>
  <si>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</si>
  <si>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</si>
  <si>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</si>
  <si>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</si>
  <si>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</si>
  <si>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</si>
  <si>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</si>
  <si>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</si>
  <si>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</si>
  <si>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</si>
  <si>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</si>
  <si>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</si>
  <si>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</si>
  <si>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</si>
  <si>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</si>
  <si>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</si>
  <si>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</si>
  <si>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</si>
  <si>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</si>
  <si>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</si>
  <si>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</si>
  <si>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</si>
  <si>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</si>
  <si>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</si>
  <si>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</si>
  <si>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</si>
  <si>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</si>
  <si>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</si>
  <si>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</si>
  <si>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</si>
  <si>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</si>
  <si>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</si>
  <si>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</si>
  <si>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</si>
  <si>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</si>
  <si>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</si>
  <si>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</si>
  <si>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</si>
  <si>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</si>
  <si>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</si>
  <si>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</si>
  <si>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</si>
  <si>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</si>
  <si>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</si>
  <si>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</si>
  <si>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</si>
  <si>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</si>
  <si>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</si>
  <si>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</si>
  <si>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</si>
  <si>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</si>
  <si>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</si>
  <si>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</si>
  <si>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</si>
  <si>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</si>
  <si>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</si>
  <si>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</si>
  <si>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</si>
  <si>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</si>
  <si>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</si>
  <si>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</si>
  <si>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</si>
  <si>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</si>
  <si>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</si>
  <si>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</si>
  <si>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</si>
  <si>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</si>
  <si>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</si>
  <si>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</si>
  <si>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</si>
  <si>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</si>
  <si>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</si>
  <si>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</si>
  <si>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</si>
  <si>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</si>
  <si>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</si>
  <si>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</si>
  <si>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</si>
  <si>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</si>
  <si>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</si>
  <si>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</si>
  <si>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</si>
  <si>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</si>
  <si>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</si>
  <si>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</si>
  <si>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</si>
  <si>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</si>
  <si>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</si>
  <si>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</si>
  <si>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</si>
  <si>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</si>
  <si>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</si>
  <si>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</si>
  <si>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</si>
  <si>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</si>
  <si>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</si>
  <si>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</si>
  <si>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</si>
  <si>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</si>
  <si>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</si>
  <si>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</si>
  <si>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</si>
  <si>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</si>
  <si>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</si>
  <si>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</si>
  <si>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</si>
  <si>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</si>
  <si>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</si>
  <si>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</si>
  <si>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</si>
  <si>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</si>
  <si>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</si>
  <si>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</si>
  <si>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</si>
  <si>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</si>
  <si>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</si>
  <si>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</si>
  <si>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</si>
  <si>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</si>
  <si>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</si>
  <si>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</si>
  <si>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</si>
  <si>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</si>
  <si>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</si>
  <si>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</si>
  <si>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</si>
  <si>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</si>
  <si>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</si>
  <si>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</si>
  <si>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</si>
  <si>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</si>
  <si>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</si>
  <si>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</si>
  <si>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</si>
  <si>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</si>
  <si>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</si>
  <si>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</si>
  <si>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</si>
  <si>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</si>
  <si>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</si>
  <si>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</si>
  <si>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</si>
  <si>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</si>
  <si>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</si>
  <si>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</si>
  <si>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</si>
  <si>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</si>
  <si>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</si>
  <si>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</si>
  <si>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</si>
  <si>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</si>
  <si>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</si>
  <si>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</si>
  <si>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</si>
  <si>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</si>
  <si>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</si>
  <si>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</si>
  <si>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</si>
  <si>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</si>
  <si>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</si>
  <si>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</si>
  <si>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</si>
  <si>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</si>
  <si>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</si>
  <si>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</si>
  <si>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</si>
  <si>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</si>
  <si>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</si>
  <si>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</si>
  <si>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</si>
  <si>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</si>
  <si>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</si>
  <si>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</si>
  <si>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</si>
  <si>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</si>
  <si>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</si>
  <si>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</si>
  <si>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</si>
  <si>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</si>
  <si>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</si>
  <si>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</si>
  <si>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</si>
  <si>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</si>
  <si>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</si>
  <si>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</si>
  <si>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</si>
  <si>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</si>
  <si>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</si>
  <si>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</si>
  <si>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</si>
  <si>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</si>
  <si>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</si>
  <si>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</si>
  <si>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</si>
  <si>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</si>
  <si>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</si>
  <si>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</si>
  <si>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</si>
  <si>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</si>
  <si>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</si>
  <si>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</si>
  <si>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</si>
  <si>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</si>
  <si>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</si>
  <si>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</si>
  <si>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</si>
  <si>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</si>
  <si>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</si>
  <si>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</si>
  <si>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</si>
  <si>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</si>
  <si>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</si>
  <si>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</si>
  <si>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</si>
  <si>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</si>
  <si>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</si>
  <si>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</si>
  <si>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</si>
  <si>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</si>
  <si>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</si>
  <si>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</si>
  <si>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</si>
  <si>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</si>
  <si>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</si>
  <si>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</si>
  <si>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</si>
  <si>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</si>
  <si>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</si>
  <si>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</si>
  <si>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</si>
  <si>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</si>
  <si>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</si>
  <si>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</si>
  <si>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</si>
  <si>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</si>
  <si>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</si>
  <si>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</si>
  <si>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</si>
  <si>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</si>
  <si>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</si>
  <si>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</si>
  <si>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</si>
  <si>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</si>
  <si>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</si>
  <si>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</si>
  <si>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</si>
  <si>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</si>
  <si>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</si>
  <si>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</si>
  <si>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</si>
  <si>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</si>
  <si>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</si>
  <si>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</si>
  <si>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</si>
  <si>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</si>
  <si>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</si>
  <si>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</si>
  <si>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</si>
  <si>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</si>
  <si>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</si>
  <si>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</si>
  <si>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</si>
  <si>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</si>
  <si>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</si>
  <si>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</si>
  <si>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</si>
  <si>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</si>
  <si>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</si>
  <si>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</si>
  <si>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</si>
  <si>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</si>
  <si>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</si>
  <si>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</si>
  <si>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</si>
  <si>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</si>
  <si>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</si>
  <si>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</si>
  <si>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</si>
  <si>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</si>
  <si>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</si>
  <si>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</si>
  <si>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</si>
  <si>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</si>
  <si>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</si>
  <si>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</si>
  <si>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</si>
  <si>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</si>
  <si>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</si>
  <si>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</si>
  <si>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</si>
  <si>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</si>
  <si>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</si>
  <si>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</si>
  <si>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</si>
  <si>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</si>
  <si>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</si>
  <si>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</si>
  <si>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</si>
  <si>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</si>
  <si>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</si>
  <si>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</si>
  <si>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</si>
  <si>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</si>
  <si>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</si>
  <si>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</si>
  <si>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</si>
  <si>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</si>
  <si>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</si>
  <si>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</si>
  <si>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</si>
  <si>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</si>
  <si>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</si>
  <si>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</si>
  <si>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</si>
  <si>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</si>
  <si>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</si>
  <si>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</si>
  <si>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</si>
  <si>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</si>
  <si>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</si>
  <si>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</si>
  <si>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</si>
  <si>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</si>
  <si>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</si>
  <si>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</si>
  <si>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</si>
  <si>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</si>
  <si>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</si>
  <si>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</si>
  <si>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</si>
  <si>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</si>
  <si>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</si>
  <si>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</si>
  <si>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</si>
  <si>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</si>
  <si>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</si>
  <si>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</si>
  <si>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</si>
  <si>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</si>
  <si>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</si>
  <si>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</si>
  <si>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</si>
  <si>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</si>
  <si>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</si>
  <si>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</si>
  <si>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</si>
  <si>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</si>
  <si>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</si>
  <si>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</si>
  <si>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</si>
  <si>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</si>
  <si>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</si>
  <si>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</si>
  <si>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</si>
  <si>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</si>
  <si>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</si>
  <si>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</si>
  <si>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</si>
  <si>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</si>
  <si>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</si>
  <si>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</si>
  <si>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</si>
  <si>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</si>
  <si>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</si>
  <si>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</si>
  <si>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</si>
  <si>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</si>
  <si>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</si>
  <si>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</si>
  <si>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</si>
  <si>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</si>
  <si>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</si>
  <si>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</si>
  <si>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</si>
  <si>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</si>
  <si>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</si>
  <si>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</si>
  <si>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</si>
  <si>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</si>
  <si>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</si>
  <si>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</si>
  <si>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</si>
  <si>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</si>
  <si>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</si>
  <si>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</si>
  <si>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</si>
  <si>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</si>
  <si>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</si>
  <si>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</si>
  <si>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</si>
  <si>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</si>
  <si>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</si>
  <si>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</si>
  <si>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</si>
  <si>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</si>
  <si>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</si>
  <si>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</si>
  <si>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</si>
  <si>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</si>
  <si>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</si>
  <si>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</si>
  <si>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</si>
  <si>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</si>
  <si>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</si>
  <si>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</si>
  <si>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</si>
  <si>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</si>
  <si>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</si>
  <si>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</si>
  <si>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</si>
  <si>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</si>
  <si>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</si>
  <si>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</si>
  <si>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</si>
  <si>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</si>
  <si>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</si>
  <si>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</si>
  <si>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</si>
  <si>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</si>
  <si>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</si>
  <si>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</si>
  <si>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</si>
  <si>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</si>
  <si>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</si>
  <si>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</si>
  <si>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</si>
  <si>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</si>
  <si>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</si>
  <si>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</si>
  <si>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</si>
  <si>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</si>
  <si>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</si>
  <si>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</si>
  <si>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</si>
  <si>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</si>
  <si>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</si>
  <si>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</si>
  <si>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</si>
  <si>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</si>
  <si>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</si>
  <si>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</si>
  <si>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</si>
  <si>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</si>
  <si>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</si>
  <si>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</si>
  <si>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</si>
  <si>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</si>
  <si>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</si>
  <si>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</si>
  <si>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</si>
  <si>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</si>
  <si>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</si>
  <si>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</si>
  <si>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</si>
  <si>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</si>
  <si>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</si>
  <si>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</si>
  <si>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</si>
  <si>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</si>
  <si>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</si>
  <si>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</si>
  <si>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</si>
  <si>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</si>
  <si>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</si>
  <si>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</si>
  <si>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</si>
  <si>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</si>
  <si>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</si>
  <si>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</si>
  <si>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</si>
  <si>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</si>
  <si>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</si>
  <si>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</si>
  <si>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</si>
  <si>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</si>
  <si>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</si>
  <si>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</si>
  <si>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</si>
  <si>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</si>
  <si>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</si>
  <si>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</si>
  <si>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</si>
  <si>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</si>
  <si>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</si>
  <si>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</si>
  <si>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</si>
  <si>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</si>
  <si>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</si>
  <si>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</si>
  <si>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</si>
  <si>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</si>
  <si>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</si>
  <si>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</si>
  <si>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</si>
  <si>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</si>
  <si>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</si>
  <si>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</si>
  <si>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</si>
  <si>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</si>
  <si>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</si>
  <si>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</si>
  <si>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</si>
  <si>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</si>
  <si>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</si>
  <si>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</si>
  <si>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</si>
  <si>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</si>
  <si>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</si>
  <si>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</si>
  <si>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</si>
  <si>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</si>
  <si>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</si>
  <si>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</si>
  <si>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</si>
  <si>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</si>
  <si>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</si>
  <si>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</si>
  <si>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</si>
  <si>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</si>
  <si>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</si>
  <si>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</si>
  <si>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</si>
  <si>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</si>
  <si>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</si>
  <si>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</si>
  <si>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</si>
  <si>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</si>
  <si>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</si>
  <si>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</si>
  <si>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</si>
  <si>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</si>
  <si>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</si>
  <si>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</si>
  <si>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</si>
  <si>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</si>
  <si>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</si>
  <si>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</si>
  <si>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</si>
  <si>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</si>
  <si>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</si>
  <si>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</si>
  <si>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</si>
  <si>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</si>
  <si>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</si>
  <si>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</si>
  <si>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</si>
  <si>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</si>
  <si>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</si>
  <si>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</si>
  <si>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</si>
  <si>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</si>
  <si>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</si>
  <si>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</si>
  <si>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</si>
  <si>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</si>
  <si>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</si>
  <si>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</si>
  <si>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</si>
  <si>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</si>
  <si>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</si>
  <si>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</si>
  <si>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</si>
  <si>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</si>
  <si>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</si>
  <si>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</si>
  <si>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</si>
  <si>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</si>
  <si>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</si>
  <si>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</si>
  <si>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</si>
  <si>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</si>
  <si>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</si>
  <si>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</si>
  <si>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</si>
  <si>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</si>
  <si>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</si>
  <si>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</si>
  <si>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</si>
  <si>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</si>
  <si>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</si>
  <si>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</si>
  <si>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</si>
  <si>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</si>
  <si>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</si>
  <si>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</si>
  <si>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</si>
  <si>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</si>
  <si>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</si>
  <si>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</si>
  <si>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</si>
  <si>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</si>
  <si>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</si>
  <si>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</si>
  <si>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</si>
  <si>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</si>
  <si>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</si>
  <si>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</si>
  <si>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</si>
  <si>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</si>
  <si>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</si>
  <si>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</si>
  <si>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</si>
  <si>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</si>
  <si>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</si>
  <si>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</si>
  <si>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</si>
  <si>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</si>
  <si>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</si>
  <si>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</si>
  <si>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</si>
  <si>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</si>
  <si>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</si>
  <si>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</si>
  <si>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</si>
  <si>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</si>
  <si>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</si>
  <si>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</si>
  <si>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</si>
  <si>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</si>
  <si>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</si>
  <si>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</si>
  <si>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</si>
  <si>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</si>
  <si>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</si>
  <si>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</si>
  <si>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</si>
  <si>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</si>
  <si>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</si>
  <si>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</si>
  <si>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</si>
  <si>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</si>
  <si>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</si>
  <si>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</si>
  <si>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</si>
  <si>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</si>
  <si>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</si>
  <si>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</si>
  <si>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</si>
  <si>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</si>
  <si>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</si>
  <si>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</si>
  <si>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</si>
  <si>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</si>
  <si>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</si>
  <si>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</si>
  <si>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</si>
  <si>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</si>
  <si>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</si>
  <si>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</si>
  <si>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</si>
  <si>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</si>
  <si>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</si>
  <si>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</si>
  <si>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</si>
  <si>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</si>
  <si>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</si>
  <si>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</si>
  <si>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</si>
  <si>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</si>
  <si>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</si>
  <si>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</si>
  <si>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</si>
  <si>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</si>
  <si>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</si>
  <si>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</si>
  <si>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</si>
  <si>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</si>
  <si>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</si>
  <si>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</si>
  <si>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</si>
  <si>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</si>
  <si>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</si>
  <si>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</si>
  <si>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</si>
  <si>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</si>
  <si>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</si>
  <si>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</si>
  <si>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</si>
  <si>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</si>
  <si>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</si>
  <si>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</si>
  <si>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</si>
  <si>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</si>
  <si>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</si>
  <si>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</si>
  <si>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</si>
  <si>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</si>
  <si>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</si>
  <si>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</si>
  <si>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</si>
  <si>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</si>
  <si>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</si>
  <si>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</si>
  <si>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</si>
  <si>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</si>
  <si>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</si>
  <si>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</si>
  <si>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</si>
  <si>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</si>
  <si>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</si>
  <si>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</si>
  <si>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</si>
  <si>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</si>
  <si>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</si>
  <si>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</si>
  <si>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</si>
  <si>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</si>
  <si>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</si>
  <si>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</si>
  <si>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</si>
  <si>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</si>
  <si>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</si>
  <si>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</si>
  <si>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</si>
  <si>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</si>
  <si>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</si>
  <si>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</si>
  <si>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</si>
  <si>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</si>
  <si>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</si>
  <si>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</si>
  <si>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</si>
  <si>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</si>
  <si>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</si>
  <si>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</si>
  <si>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</si>
  <si>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</si>
  <si>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</si>
  <si>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</si>
  <si>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</si>
  <si>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</si>
  <si>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</si>
  <si>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</si>
  <si>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</si>
  <si>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</si>
  <si>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</si>
  <si>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</si>
  <si>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</si>
  <si>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</si>
  <si>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</si>
  <si>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</si>
  <si>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</si>
  <si>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</si>
  <si>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</si>
  <si>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</si>
  <si>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</si>
  <si>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</si>
  <si>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</si>
  <si>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</si>
  <si>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</si>
  <si>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</si>
  <si>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</si>
  <si>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</si>
  <si>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</si>
  <si>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</si>
  <si>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</si>
  <si>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</si>
  <si>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</si>
  <si>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</si>
  <si>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</si>
  <si>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</si>
  <si>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</si>
  <si>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</si>
  <si>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</si>
  <si>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</si>
  <si>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</si>
  <si>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</si>
  <si>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</si>
  <si>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</si>
  <si>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</si>
  <si>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</si>
  <si>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</si>
  <si>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</si>
  <si>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</si>
  <si>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</si>
  <si>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</si>
  <si>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</si>
  <si>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</si>
  <si>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</si>
  <si>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</si>
  <si>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</si>
  <si>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</si>
  <si>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</si>
  <si>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</si>
  <si>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</si>
  <si>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</si>
  <si>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</si>
  <si>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</si>
  <si>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</si>
  <si>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</si>
  <si>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</si>
  <si>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</si>
  <si>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</si>
  <si>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</si>
  <si>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</si>
  <si>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</si>
  <si>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</si>
  <si>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</si>
  <si>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</si>
  <si>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</si>
  <si>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</si>
  <si>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</si>
  <si>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</si>
  <si>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</si>
  <si>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</si>
  <si>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</si>
  <si>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</si>
  <si>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</si>
  <si>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</si>
  <si>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</si>
  <si>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</si>
  <si>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</si>
  <si>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</si>
  <si>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</si>
  <si>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</si>
  <si>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</si>
  <si>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</si>
  <si>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</si>
  <si>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</si>
  <si>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</si>
  <si>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</si>
  <si>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</si>
  <si>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</si>
  <si>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</si>
  <si>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</si>
  <si>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</si>
  <si>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</si>
  <si>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</si>
  <si>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</si>
  <si>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</si>
  <si>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</si>
  <si>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</si>
  <si>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</si>
  <si>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</si>
  <si>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</si>
  <si>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</si>
  <si>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</si>
  <si>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</si>
  <si>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</si>
  <si>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</si>
  <si>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</si>
  <si>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</si>
  <si>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</si>
  <si>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</si>
  <si>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</si>
  <si>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</si>
  <si>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</si>
  <si>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</si>
  <si>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</si>
  <si>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</si>
  <si>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</si>
  <si>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</si>
  <si>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</si>
  <si>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</si>
  <si>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</si>
  <si>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</si>
  <si>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</si>
  <si>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</si>
  <si>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</si>
  <si>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</si>
  <si>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</si>
  <si>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</si>
  <si>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</si>
  <si>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</si>
  <si>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</si>
  <si>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</si>
  <si>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</si>
  <si>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</si>
  <si>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</si>
  <si>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</si>
  <si>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</si>
  <si>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</si>
  <si>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</si>
  <si>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</si>
  <si>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</si>
  <si>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</si>
  <si>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</si>
  <si>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</si>
  <si>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</si>
  <si>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</si>
  <si>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</si>
  <si>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</si>
  <si>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</si>
  <si>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</si>
  <si>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</si>
  <si>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</si>
  <si>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</si>
  <si>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</si>
  <si>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</si>
  <si>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</si>
  <si>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</si>
  <si>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</si>
  <si>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</si>
  <si>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</si>
  <si>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</si>
  <si>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</si>
  <si>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</si>
  <si>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</si>
  <si>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</si>
  <si>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</si>
  <si>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</si>
  <si>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</si>
  <si>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</si>
  <si>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</si>
  <si>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</si>
  <si>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</si>
  <si>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</si>
  <si>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</si>
  <si>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</si>
  <si>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</si>
  <si>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</si>
  <si>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</si>
  <si>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</si>
  <si>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</si>
  <si>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</si>
  <si>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</si>
  <si>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</si>
  <si>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</si>
  <si>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</si>
  <si>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</si>
  <si>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</si>
  <si>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</si>
  <si>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</si>
  <si>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</si>
  <si>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</si>
  <si>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</si>
  <si>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</si>
  <si>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</si>
  <si>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</si>
  <si>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</si>
  <si>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</si>
  <si>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</si>
  <si>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</si>
  <si>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</si>
  <si>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</si>
  <si>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</si>
  <si>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</si>
  <si>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</si>
  <si>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</si>
  <si>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</si>
  <si>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</si>
  <si>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</si>
  <si>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</si>
  <si>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</si>
  <si>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</si>
  <si>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</si>
  <si>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</si>
  <si>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</si>
  <si>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</si>
  <si>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</si>
  <si>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</si>
  <si>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</si>
  <si>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</si>
  <si>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</si>
  <si>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</si>
  <si>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</si>
  <si>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</si>
  <si>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</si>
  <si>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</si>
  <si>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</si>
  <si>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</si>
  <si>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</si>
  <si>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</si>
  <si>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</si>
  <si>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</si>
  <si>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</si>
  <si>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</si>
  <si>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</si>
  <si>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</si>
  <si>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</si>
  <si>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</si>
  <si>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</si>
  <si>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</si>
  <si>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</si>
  <si>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</si>
  <si>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</si>
  <si>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</si>
  <si>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</si>
  <si>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</si>
  <si>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</si>
  <si>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</si>
  <si>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</si>
  <si>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</si>
  <si>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</si>
  <si>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</si>
  <si>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</si>
  <si>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</si>
  <si>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</si>
  <si>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</si>
  <si>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</si>
  <si>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</si>
  <si>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</si>
  <si>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</si>
  <si>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</si>
  <si>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</si>
  <si>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</si>
  <si>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</si>
  <si>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</si>
  <si>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</si>
  <si>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</si>
  <si>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</si>
  <si>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</si>
  <si>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</si>
  <si>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</si>
  <si>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</si>
  <si>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</si>
  <si>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</si>
  <si>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</si>
  <si>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</si>
  <si>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</si>
  <si>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</si>
  <si>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</si>
  <si>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</si>
  <si>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</si>
  <si>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</si>
  <si>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</si>
  <si>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</si>
  <si>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</si>
  <si>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</si>
  <si>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</si>
  <si>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</si>
  <si>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</si>
  <si>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</si>
  <si>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</si>
  <si>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</si>
  <si>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</si>
  <si>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</si>
  <si>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</si>
  <si>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</si>
  <si>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</si>
  <si>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</si>
  <si>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</si>
  <si>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</si>
  <si>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</si>
  <si>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</si>
  <si>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</si>
  <si>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</si>
  <si>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</si>
  <si>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</si>
  <si>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</si>
  <si>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</si>
  <si>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</si>
  <si>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</si>
  <si>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</si>
  <si>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</si>
  <si>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</si>
  <si>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</si>
  <si>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</si>
  <si>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</si>
  <si>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</si>
  <si>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</si>
  <si>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</si>
  <si>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</si>
  <si>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</si>
  <si>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</si>
  <si>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</si>
  <si>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</si>
  <si>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</si>
  <si>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</si>
  <si>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</si>
  <si>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</si>
  <si>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</si>
  <si>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</si>
  <si>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</si>
  <si>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</si>
  <si>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</si>
  <si>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</si>
  <si>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</si>
  <si>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</si>
  <si>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</si>
  <si>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</si>
  <si>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</si>
  <si>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</si>
  <si>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</si>
  <si>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</si>
  <si>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</si>
  <si>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</si>
  <si>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</si>
  <si>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</si>
  <si>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</si>
  <si>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</si>
  <si>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</si>
  <si>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</si>
  <si>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</si>
  <si>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</si>
  <si>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</si>
  <si>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</si>
  <si>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</si>
  <si>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</si>
  <si>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</si>
  <si>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</si>
  <si>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</si>
  <si>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</si>
  <si>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</si>
  <si>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</si>
  <si>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</si>
  <si>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</si>
  <si>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</si>
  <si>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</si>
  <si>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</si>
  <si>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</si>
  <si>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</si>
  <si>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</si>
  <si>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</si>
  <si>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</si>
  <si>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</si>
  <si>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</si>
  <si>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</si>
  <si>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</si>
  <si>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</si>
  <si>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</si>
  <si>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</si>
  <si>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</si>
  <si>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</si>
  <si>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</si>
  <si>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</si>
  <si>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</si>
  <si>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</si>
  <si>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</si>
  <si>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</si>
  <si>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</si>
  <si>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</si>
  <si>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</si>
  <si>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</si>
  <si>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</si>
  <si>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</si>
  <si>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</si>
  <si>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</si>
  <si>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</si>
  <si>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</si>
  <si>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</si>
  <si>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</si>
  <si>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</si>
  <si>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</si>
  <si>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</si>
  <si>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</si>
  <si>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</si>
  <si>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</si>
  <si>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</si>
  <si>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</si>
  <si>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</si>
  <si>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</si>
  <si>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</si>
  <si>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</si>
  <si>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</si>
  <si>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</si>
  <si>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</si>
  <si>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</si>
  <si>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</si>
  <si>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</si>
  <si>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</si>
  <si>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</si>
  <si>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</si>
  <si>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</si>
  <si>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</si>
  <si>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</si>
  <si>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</si>
  <si>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</si>
  <si>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</si>
  <si>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</si>
  <si>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</si>
  <si>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</si>
  <si>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</si>
  <si>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</si>
  <si>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</si>
  <si>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</si>
  <si>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</si>
  <si>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</si>
  <si>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</si>
  <si>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</si>
  <si>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</si>
  <si>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</si>
  <si>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</si>
  <si>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</si>
  <si>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</si>
  <si>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</si>
  <si>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</si>
  <si>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</si>
  <si>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</si>
  <si>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</si>
  <si>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</si>
  <si>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</si>
  <si>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</si>
  <si>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</si>
  <si>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</si>
  <si>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</si>
  <si>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</si>
  <si>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</si>
  <si>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</si>
  <si>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</si>
  <si>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</si>
  <si>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</si>
  <si>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</si>
  <si>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</si>
  <si>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</si>
  <si>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</si>
  <si>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</si>
  <si>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</si>
  <si>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</si>
  <si>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</si>
  <si>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</si>
  <si>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</si>
  <si>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</si>
  <si>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</si>
  <si>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</si>
  <si>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</si>
  <si>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</si>
  <si>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</si>
  <si>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</si>
  <si>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</si>
  <si>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</si>
  <si>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</si>
  <si>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</si>
  <si>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</si>
  <si>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</si>
  <si>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</si>
  <si>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</si>
  <si>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</si>
  <si>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</si>
  <si>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</si>
  <si>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</si>
  <si>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</si>
  <si>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</si>
  <si>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</si>
  <si>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</si>
  <si>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</si>
  <si>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</si>
  <si>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</si>
  <si>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</si>
  <si>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</si>
  <si>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</si>
  <si>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</si>
  <si>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</si>
  <si>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</si>
  <si>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</si>
  <si>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</si>
  <si>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</si>
  <si>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</si>
  <si>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</si>
  <si>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</si>
  <si>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</si>
  <si>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</si>
  <si>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</si>
  <si>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</si>
  <si>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</si>
  <si>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</si>
  <si>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</si>
  <si>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</si>
  <si>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</si>
  <si>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</si>
  <si>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</si>
  <si>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</si>
  <si>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</si>
  <si>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</si>
  <si>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</si>
  <si>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</si>
  <si>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</si>
  <si>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</si>
  <si>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</si>
  <si>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</si>
  <si>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</si>
  <si>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</si>
  <si>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</si>
  <si>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</si>
  <si>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</si>
  <si>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</si>
  <si>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</si>
  <si>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</si>
  <si>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</si>
  <si>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</si>
  <si>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</si>
  <si>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</si>
  <si>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</si>
  <si>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</si>
  <si>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</si>
  <si>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</si>
  <si>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</si>
  <si>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</si>
  <si>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</si>
  <si>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</si>
  <si>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</si>
  <si>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</si>
  <si>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</si>
  <si>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</si>
  <si>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</si>
  <si>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</si>
  <si>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</si>
  <si>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</si>
  <si>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</si>
  <si>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</si>
  <si>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</si>
  <si>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</si>
  <si>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</si>
  <si>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</si>
  <si>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</si>
  <si>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</si>
  <si>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</si>
  <si>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</si>
  <si>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</si>
  <si>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</si>
  <si>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</si>
  <si>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</si>
  <si>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</si>
  <si>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</si>
  <si>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</si>
  <si>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</si>
  <si>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</si>
  <si>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</si>
  <si>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</si>
  <si>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</si>
  <si>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</si>
  <si>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</si>
  <si>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</si>
  <si>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</si>
  <si>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</si>
  <si>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</si>
  <si>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</si>
  <si>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</si>
  <si>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</si>
  <si>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</si>
  <si>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</si>
  <si>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</si>
  <si>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</si>
  <si>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</si>
  <si>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</si>
  <si>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</si>
  <si>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</si>
  <si>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</si>
  <si>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</si>
  <si>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</si>
  <si>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</si>
  <si>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</si>
  <si>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</si>
  <si>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</si>
  <si>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</si>
  <si>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</si>
  <si>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</si>
  <si>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</si>
  <si>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</si>
  <si>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</si>
  <si>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</si>
  <si>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</si>
  <si>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</si>
  <si>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</si>
  <si>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</si>
  <si>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</si>
  <si>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</si>
  <si>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</si>
  <si>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</si>
  <si>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</si>
  <si>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</si>
  <si>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</si>
  <si>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</si>
  <si>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</si>
  <si>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</si>
  <si>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</si>
  <si>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</si>
  <si>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</si>
  <si>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</si>
  <si>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</si>
  <si>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</si>
  <si>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</si>
  <si>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</si>
  <si>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</si>
  <si>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</si>
  <si>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</si>
  <si>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</si>
  <si>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</si>
  <si>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</si>
  <si>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</si>
  <si>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</si>
  <si>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</si>
  <si>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</si>
  <si>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</si>
  <si>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</si>
  <si>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</si>
  <si>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</si>
  <si>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</si>
  <si>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</si>
  <si>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</si>
  <si>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</si>
  <si>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</si>
  <si>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</si>
  <si>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</si>
  <si>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</si>
  <si>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</si>
  <si>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</si>
  <si>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</si>
  <si>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</si>
  <si>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</si>
  <si>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</si>
  <si>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</si>
  <si>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</si>
  <si>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</si>
  <si>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</si>
  <si>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</si>
  <si>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</si>
  <si>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</si>
  <si>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</si>
  <si>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</si>
  <si>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</si>
  <si>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</si>
  <si>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</si>
  <si>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</si>
  <si>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</si>
  <si>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</si>
  <si>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</si>
  <si>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</si>
  <si>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</si>
  <si>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</si>
  <si>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</si>
  <si>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</si>
  <si>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</si>
  <si>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</si>
  <si>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</si>
  <si>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</si>
  <si>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</si>
  <si>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</si>
  <si>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</si>
  <si>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</si>
  <si>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</si>
  <si>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</si>
  <si>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</si>
  <si>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</si>
  <si>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</si>
  <si>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</si>
  <si>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</si>
  <si>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</si>
  <si>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</si>
  <si>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</si>
  <si>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</si>
  <si>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</si>
  <si>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</si>
  <si>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</si>
  <si>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</si>
  <si>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</si>
  <si>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</si>
  <si>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</si>
  <si>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</si>
  <si>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</si>
  <si>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</si>
  <si>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</si>
  <si>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</si>
  <si>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</si>
  <si>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</si>
  <si>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</si>
  <si>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</si>
  <si>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</si>
  <si>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</si>
  <si>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</si>
  <si>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</si>
  <si>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</si>
  <si>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</si>
  <si>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</si>
  <si>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</si>
  <si>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</si>
  <si>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</si>
  <si>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</si>
  <si>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</si>
  <si>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</si>
  <si>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</si>
  <si>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</si>
  <si>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</si>
  <si>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</si>
  <si>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</si>
  <si>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</si>
  <si>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</si>
  <si>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</si>
  <si>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</si>
  <si>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</si>
  <si>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</si>
  <si>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</si>
  <si>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</si>
  <si>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</si>
  <si>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</si>
  <si>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</si>
  <si>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</si>
  <si>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</si>
  <si>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</si>
  <si>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</si>
  <si>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</si>
  <si>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</si>
  <si>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</si>
  <si>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</si>
  <si>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</si>
  <si>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</si>
  <si>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</si>
  <si>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</si>
  <si>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</si>
  <si>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</si>
  <si>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</si>
  <si>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</si>
  <si>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</si>
  <si>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</si>
  <si>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</si>
  <si>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</si>
  <si>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</si>
  <si>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</si>
  <si>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</si>
  <si>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</si>
  <si>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</si>
  <si>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</si>
  <si>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</si>
  <si>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</si>
  <si>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</si>
  <si>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</si>
  <si>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</si>
  <si>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</si>
  <si>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</si>
  <si>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</si>
  <si>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</si>
  <si>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</si>
  <si>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</si>
  <si>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</si>
  <si>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</si>
  <si>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</si>
  <si>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</si>
  <si>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</si>
  <si>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</si>
  <si>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</si>
  <si>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</si>
  <si>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</si>
  <si>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</si>
  <si>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</si>
  <si>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</si>
  <si>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</si>
  <si>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</si>
  <si>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</si>
  <si>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</si>
  <si>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</si>
  <si>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</si>
  <si>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</si>
  <si>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</si>
  <si>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</si>
  <si>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</si>
  <si>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</si>
  <si>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</si>
  <si>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</si>
  <si>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</si>
  <si>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</si>
  <si>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</si>
  <si>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</si>
  <si>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</si>
  <si>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</si>
  <si>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</si>
  <si>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</si>
  <si>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</si>
  <si>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</si>
  <si>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</si>
  <si>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</si>
  <si>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</si>
  <si>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</si>
  <si>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</si>
  <si>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</si>
  <si>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</si>
  <si>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</si>
  <si>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</si>
  <si>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</si>
  <si>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</si>
  <si>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</si>
  <si>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</si>
  <si>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</si>
  <si>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</si>
  <si>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</si>
  <si>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</si>
  <si>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</si>
  <si>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</si>
  <si>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</si>
  <si>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</si>
  <si>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</si>
  <si>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</si>
  <si>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</si>
  <si>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</si>
  <si>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</si>
  <si>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</si>
  <si>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</si>
  <si>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</si>
  <si>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</si>
  <si>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</si>
  <si>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</si>
  <si>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</si>
  <si>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</si>
  <si>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</si>
  <si>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</si>
  <si>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</si>
  <si>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</si>
  <si>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</si>
  <si>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</si>
  <si>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</si>
  <si>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</si>
  <si>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</si>
  <si>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</si>
  <si>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</si>
  <si>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</si>
  <si>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</si>
  <si>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</si>
  <si>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</si>
  <si>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</si>
  <si>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</si>
  <si>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</si>
  <si>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</si>
  <si>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</si>
  <si>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</si>
  <si>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</si>
  <si>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</si>
  <si>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</si>
  <si>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</si>
  <si>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</si>
  <si>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</si>
  <si>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</si>
  <si>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</si>
  <si>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</si>
  <si>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</si>
  <si>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</si>
  <si>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</si>
  <si>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</si>
  <si>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</si>
  <si>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</si>
  <si>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</si>
  <si>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</si>
  <si>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</si>
  <si>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</si>
  <si>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</si>
  <si>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</si>
  <si>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</si>
  <si>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</si>
  <si>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</si>
  <si>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</si>
  <si>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</si>
  <si>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</si>
  <si>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</si>
  <si>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</si>
  <si>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</si>
  <si>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</si>
  <si>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</si>
  <si>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</si>
  <si>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</si>
  <si>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</si>
  <si>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</si>
  <si>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</si>
  <si>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</si>
  <si>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</si>
  <si>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</si>
  <si>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</si>
  <si>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</si>
  <si>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</si>
  <si>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</si>
  <si>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</si>
  <si>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</si>
  <si>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</si>
  <si>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</si>
  <si>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</si>
  <si>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</si>
  <si>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</si>
  <si>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</si>
  <si>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</si>
  <si>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</si>
  <si>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</si>
  <si>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</si>
  <si>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</si>
  <si>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</si>
  <si>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</si>
  <si>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</si>
  <si>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</si>
  <si>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</si>
  <si>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</si>
  <si>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</si>
  <si>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</si>
  <si>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</si>
  <si>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</si>
  <si>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</si>
  <si>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</si>
  <si>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</si>
  <si>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</si>
  <si>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</si>
  <si>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</si>
  <si>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</si>
  <si>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</si>
  <si>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</si>
  <si>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</si>
  <si>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</si>
  <si>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</si>
  <si>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</si>
  <si>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</si>
  <si>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</si>
  <si>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</si>
  <si>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</si>
  <si>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</si>
  <si>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</si>
  <si>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</si>
  <si>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</si>
  <si>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</si>
  <si>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</si>
  <si>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</si>
  <si>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</si>
  <si>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</si>
  <si>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</si>
  <si>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</si>
  <si>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</si>
  <si>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</si>
  <si>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</si>
  <si>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</si>
  <si>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</si>
  <si>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</si>
  <si>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</si>
  <si>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</si>
  <si>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</si>
  <si>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</si>
  <si>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</si>
  <si>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</si>
  <si>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</si>
  <si>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</si>
  <si>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</si>
  <si>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</si>
  <si>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</si>
  <si>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</si>
  <si>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</si>
  <si>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</si>
  <si>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</si>
  <si>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</si>
  <si>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</si>
  <si>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</si>
  <si>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</si>
  <si>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</si>
  <si>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</si>
  <si>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</si>
  <si>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</si>
  <si>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</si>
  <si>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</si>
  <si>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</si>
  <si>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</si>
  <si>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</si>
  <si>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</si>
  <si>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</si>
  <si>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</si>
  <si>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</si>
  <si>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</si>
  <si>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</si>
  <si>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</si>
  <si>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</si>
  <si>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</si>
  <si>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</si>
  <si>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</si>
  <si>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</si>
  <si>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</si>
  <si>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</si>
  <si>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</si>
  <si>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</si>
  <si>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</si>
  <si>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</si>
  <si>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</si>
  <si>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</si>
  <si>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</si>
  <si>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</si>
  <si>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</si>
  <si>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</si>
  <si>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</si>
  <si>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</si>
  <si>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</si>
  <si>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</si>
  <si>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</si>
  <si>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</si>
  <si>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</si>
  <si>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</si>
  <si>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</si>
  <si>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</si>
  <si>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</si>
  <si>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</si>
  <si>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</si>
  <si>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</si>
  <si>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</si>
  <si>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</si>
  <si>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</si>
  <si>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</si>
  <si>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</si>
  <si>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</si>
  <si>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</si>
  <si>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</si>
  <si>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</si>
  <si>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</si>
  <si>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</si>
  <si>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</si>
  <si>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</si>
  <si>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</si>
  <si>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</si>
  <si>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</si>
  <si>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</si>
  <si>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</si>
  <si>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</si>
  <si>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</si>
  <si>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</si>
  <si>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</si>
  <si>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</si>
  <si>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</si>
  <si>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</si>
  <si>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</si>
  <si>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</si>
  <si>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</si>
  <si>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</si>
  <si>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</si>
  <si>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</si>
  <si>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</si>
  <si>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</si>
  <si>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</si>
  <si>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</si>
  <si>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</si>
  <si>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</si>
  <si>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</si>
  <si>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</si>
  <si>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</si>
  <si>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</si>
  <si>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</si>
  <si>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</si>
  <si>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</si>
  <si>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</si>
  <si>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</si>
  <si>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</si>
  <si>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</si>
  <si>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</si>
  <si>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</si>
  <si>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</si>
  <si>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</si>
  <si>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</si>
  <si>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</si>
  <si>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</si>
  <si>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</si>
  <si>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</si>
  <si>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</si>
  <si>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</si>
  <si>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</si>
  <si>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</si>
  <si>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</si>
  <si>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</si>
  <si>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</si>
  <si>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</si>
  <si>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</si>
  <si>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</si>
  <si>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</si>
  <si>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</si>
  <si>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</si>
  <si>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</si>
  <si>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</si>
  <si>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</si>
  <si>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</si>
  <si>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</si>
  <si>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</si>
  <si>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</si>
  <si>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</si>
  <si>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</si>
  <si>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</si>
  <si>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</si>
  <si>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</si>
  <si>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</si>
  <si>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</si>
  <si>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</si>
  <si>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</si>
  <si>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</si>
  <si>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</si>
  <si>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</si>
  <si>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</si>
  <si>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</si>
  <si>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</si>
  <si>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</si>
  <si>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</si>
  <si>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</si>
  <si>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</si>
  <si>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</si>
  <si>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</si>
  <si>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</si>
  <si>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</si>
  <si>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</si>
  <si>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</si>
  <si>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</si>
  <si>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</si>
  <si>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</si>
  <si>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</si>
  <si>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</si>
  <si>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</si>
  <si>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</si>
  <si>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</si>
  <si>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</si>
  <si>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</si>
  <si>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</si>
  <si>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</si>
  <si>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</si>
  <si>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</si>
  <si>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</si>
  <si>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</si>
  <si>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</si>
  <si>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</si>
  <si>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</si>
  <si>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</si>
  <si>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</si>
  <si>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</si>
  <si>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</si>
  <si>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</si>
  <si>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</si>
  <si>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</si>
  <si>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</si>
  <si>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</si>
  <si>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</si>
  <si>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</si>
  <si>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</si>
  <si>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</si>
  <si>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</si>
  <si>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</si>
  <si>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</si>
  <si>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</si>
  <si>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</si>
  <si>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</si>
  <si>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</si>
  <si>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</si>
  <si>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</si>
  <si>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</si>
  <si>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</si>
  <si>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</si>
  <si>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</si>
  <si>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</si>
  <si>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</si>
  <si>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</si>
  <si>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</si>
  <si>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</si>
  <si>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</si>
  <si>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</si>
  <si>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</si>
  <si>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</si>
  <si>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</si>
  <si>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</si>
  <si>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</si>
  <si>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</si>
  <si>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</si>
  <si>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</si>
  <si>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</si>
  <si>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</si>
  <si>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</si>
  <si>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</si>
  <si>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</si>
  <si>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</si>
  <si>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</si>
  <si>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</si>
  <si>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</si>
  <si>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</si>
  <si>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</si>
  <si>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</si>
  <si>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</si>
  <si>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</si>
  <si>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</si>
  <si>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</si>
  <si>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</si>
  <si>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</si>
  <si>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</si>
  <si>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</si>
  <si>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</si>
  <si>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</si>
  <si>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</si>
  <si>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</si>
  <si>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</si>
  <si>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</si>
  <si>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</si>
  <si>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</si>
  <si>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</si>
  <si>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</si>
  <si>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</si>
  <si>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</si>
  <si>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</si>
  <si>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</si>
  <si>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</si>
  <si>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</si>
  <si>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</si>
  <si>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</si>
  <si>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</si>
  <si>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</si>
  <si>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</si>
  <si>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</si>
  <si>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</si>
  <si>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</si>
  <si>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</si>
  <si>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</si>
  <si>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</si>
  <si>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</si>
  <si>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</si>
  <si>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</si>
  <si>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</si>
  <si>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</si>
  <si>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</si>
  <si>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</si>
  <si>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</si>
  <si>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</si>
  <si>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</si>
  <si>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</si>
  <si>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</si>
  <si>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</si>
  <si>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</si>
  <si>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</si>
  <si>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</si>
  <si>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</si>
  <si>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</si>
  <si>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</si>
  <si>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</si>
  <si>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</si>
  <si>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</si>
  <si>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</si>
  <si>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</si>
  <si>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</si>
  <si>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</si>
  <si>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</si>
  <si>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</si>
  <si>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</si>
  <si>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</si>
  <si>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</si>
  <si>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</si>
  <si>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</si>
  <si>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</si>
  <si>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</si>
  <si>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</si>
  <si>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</si>
  <si>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</si>
  <si>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</si>
  <si>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</si>
  <si>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</si>
  <si>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</si>
  <si>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</si>
  <si>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</si>
  <si>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</si>
  <si>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</si>
  <si>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</si>
  <si>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</si>
  <si>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</si>
  <si>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</si>
  <si>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</si>
  <si>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</si>
  <si>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</si>
  <si>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</si>
  <si>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</si>
  <si>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</si>
  <si>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</si>
  <si>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</si>
  <si>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</si>
  <si>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</si>
  <si>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</si>
  <si>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</si>
  <si>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</si>
  <si>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</si>
  <si>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</si>
  <si>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</si>
  <si>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</si>
  <si>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</si>
  <si>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</si>
  <si>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</si>
  <si>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</si>
  <si>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</si>
  <si>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</si>
  <si>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</si>
  <si>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</si>
  <si>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</si>
  <si>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</si>
  <si>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</si>
  <si>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</si>
  <si>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</si>
  <si>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</si>
  <si>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</si>
  <si>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</si>
  <si>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</si>
  <si>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</si>
  <si>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</si>
  <si>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</si>
  <si>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</si>
  <si>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</si>
  <si>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</si>
  <si>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</si>
  <si>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</si>
  <si>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</si>
  <si>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</si>
  <si>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</si>
  <si>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</si>
  <si>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</si>
  <si>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</si>
  <si>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</si>
  <si>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</si>
  <si>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</si>
  <si>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</si>
  <si>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</si>
  <si>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</si>
  <si>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</si>
  <si>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</si>
  <si>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</si>
  <si>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</si>
  <si>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</si>
  <si>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</si>
  <si>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</si>
  <si>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</si>
  <si>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</si>
  <si>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</si>
  <si>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</si>
  <si>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</si>
  <si>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</si>
  <si>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</si>
  <si>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</si>
  <si>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</si>
  <si>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</si>
  <si>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</si>
  <si>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</si>
  <si>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</si>
  <si>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</si>
  <si>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</si>
  <si>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</si>
  <si>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</si>
  <si>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</si>
  <si>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</si>
  <si>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</si>
  <si>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</si>
  <si>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</si>
  <si>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</si>
  <si>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</si>
  <si>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</si>
  <si>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</si>
  <si>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</si>
  <si>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</si>
  <si>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</si>
  <si>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</si>
  <si>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</si>
  <si>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</si>
  <si>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</si>
  <si>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</si>
  <si>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</si>
  <si>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</si>
  <si>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</si>
  <si>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</si>
  <si>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</si>
  <si>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</si>
  <si>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</si>
  <si>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</si>
  <si>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</si>
  <si>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</si>
  <si>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</si>
  <si>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</si>
  <si>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</si>
  <si>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</si>
  <si>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</si>
  <si>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</si>
  <si>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</si>
  <si>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</si>
  <si>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</si>
  <si>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</si>
  <si>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</si>
  <si>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</si>
  <si>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</si>
  <si>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</si>
  <si>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</si>
  <si>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</si>
  <si>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</si>
  <si>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</si>
  <si>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</si>
  <si>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</si>
  <si>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</si>
  <si>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</si>
  <si>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</si>
  <si>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</si>
  <si>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</si>
  <si>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</si>
  <si>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</si>
  <si>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</si>
  <si>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</si>
  <si>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</si>
  <si>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</si>
  <si>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</si>
  <si>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</si>
  <si>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</si>
  <si>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</si>
  <si>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</si>
  <si>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</si>
  <si>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</si>
  <si>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</si>
  <si>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</si>
  <si>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</si>
  <si>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</si>
  <si>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</si>
  <si>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</si>
  <si>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</si>
  <si>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</si>
  <si>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</si>
  <si>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</si>
  <si>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</si>
  <si>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</si>
  <si>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</si>
  <si>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</si>
  <si>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</si>
  <si>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</si>
  <si>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</si>
  <si>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</si>
  <si>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</si>
  <si>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</si>
  <si>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</si>
  <si>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</si>
  <si>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</si>
  <si>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</si>
  <si>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</si>
  <si>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</si>
  <si>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</si>
  <si>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</si>
  <si>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</si>
  <si>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</si>
  <si>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</si>
  <si>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</si>
  <si>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</si>
  <si>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</si>
  <si>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</si>
  <si>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</si>
  <si>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</si>
  <si>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</si>
  <si>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</si>
  <si>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</si>
  <si>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</si>
  <si>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</si>
  <si>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</si>
  <si>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</si>
  <si>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</si>
  <si>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</si>
  <si>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</si>
  <si>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</si>
  <si>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</si>
  <si>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</si>
  <si>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</si>
  <si>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</si>
  <si>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</si>
  <si>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</si>
  <si>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</si>
  <si>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</si>
  <si>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</si>
  <si>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</si>
  <si>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</si>
  <si>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</si>
  <si>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</si>
  <si>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</si>
  <si>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</si>
  <si>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</si>
  <si>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</si>
  <si>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</si>
  <si>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</si>
  <si>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</si>
  <si>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</si>
  <si>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</si>
  <si>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</si>
  <si>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</si>
  <si>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</si>
  <si>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</si>
  <si>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</si>
  <si>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</si>
  <si>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</si>
  <si>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</si>
  <si>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</si>
  <si>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</si>
  <si>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</si>
  <si>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</si>
  <si>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</si>
  <si>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</si>
  <si>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</si>
  <si>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</si>
  <si>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</si>
  <si>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</si>
  <si>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</si>
  <si>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</si>
  <si>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</si>
  <si>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</si>
  <si>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</si>
  <si>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</si>
  <si>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</si>
  <si>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</si>
  <si>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</si>
  <si>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</si>
  <si>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</si>
  <si>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</si>
  <si>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</si>
  <si>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</si>
  <si>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</si>
  <si>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</si>
  <si>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</si>
  <si>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</si>
  <si>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</si>
  <si>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</si>
  <si>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</si>
  <si>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</si>
  <si>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</si>
  <si>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</si>
  <si>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</si>
  <si>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</si>
  <si>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</si>
  <si>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</si>
  <si>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</si>
  <si>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</si>
  <si>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</si>
  <si>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</si>
  <si>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</si>
  <si>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</si>
  <si>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</si>
  <si>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</si>
  <si>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</si>
  <si>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</si>
  <si>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</si>
  <si>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</si>
  <si>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</si>
  <si>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</si>
  <si>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</si>
  <si>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</si>
  <si>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</si>
  <si>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</si>
  <si>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</si>
  <si>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</si>
  <si>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</si>
  <si>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</si>
  <si>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</si>
  <si>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</si>
  <si>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</si>
  <si>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</si>
  <si>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</si>
  <si>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</si>
  <si>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</si>
  <si>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</si>
  <si>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</si>
  <si>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</si>
  <si>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</si>
  <si>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</si>
  <si>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</si>
  <si>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</si>
  <si>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</si>
  <si>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</si>
  <si>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</si>
  <si>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</si>
  <si>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</si>
  <si>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</si>
  <si>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</si>
  <si>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</si>
  <si>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</si>
  <si>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</si>
  <si>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</si>
  <si>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</si>
  <si>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</si>
  <si>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</si>
  <si>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</si>
  <si>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</si>
  <si>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</si>
  <si>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</si>
  <si>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</si>
  <si>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</si>
  <si>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</si>
  <si>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</si>
  <si>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</si>
  <si>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</si>
  <si>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</si>
  <si>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</si>
  <si>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</si>
  <si>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</si>
  <si>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</si>
  <si>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</si>
  <si>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</si>
  <si>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</si>
  <si>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</si>
  <si>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</si>
  <si>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</si>
  <si>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</si>
  <si>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</si>
  <si>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</si>
  <si>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</si>
  <si>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</si>
  <si>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</si>
  <si>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</si>
  <si>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</si>
  <si>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</si>
  <si>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</si>
  <si>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</si>
  <si>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</si>
  <si>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</si>
  <si>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</si>
  <si>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</si>
  <si>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</si>
  <si>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</si>
  <si>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</si>
  <si>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</si>
  <si>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</si>
  <si>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</si>
  <si>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</si>
  <si>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</si>
  <si>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</si>
  <si>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</si>
  <si>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</si>
  <si>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</si>
  <si>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</si>
  <si>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</si>
  <si>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</si>
  <si>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</si>
  <si>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</si>
  <si>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</si>
  <si>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</si>
  <si>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</si>
  <si>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</si>
  <si>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</si>
  <si>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</si>
  <si>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</si>
  <si>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</si>
  <si>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</si>
  <si>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</si>
  <si>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</si>
  <si>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</si>
  <si>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</si>
  <si>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</si>
  <si>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</si>
  <si>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</si>
  <si>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</si>
  <si>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</si>
  <si>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</si>
  <si>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</si>
  <si>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</si>
  <si>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</si>
  <si>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</si>
  <si>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</si>
  <si>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</si>
  <si>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</si>
  <si>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</si>
  <si>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</si>
  <si>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</si>
  <si>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</si>
  <si>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</si>
  <si>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</si>
  <si>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</si>
  <si>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</si>
  <si>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</si>
  <si>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</si>
  <si>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</si>
  <si>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</si>
  <si>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</si>
  <si>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</si>
  <si>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</si>
  <si>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</si>
  <si>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</si>
  <si>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</si>
  <si>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</si>
  <si>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</si>
  <si>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</si>
  <si>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</si>
  <si>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</si>
  <si>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</si>
  <si>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</si>
  <si>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</si>
  <si>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</si>
  <si>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</si>
  <si>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</si>
  <si>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</si>
  <si>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</si>
  <si>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</si>
  <si>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</si>
  <si>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</si>
  <si>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</si>
  <si>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</si>
  <si>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</si>
  <si>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</si>
  <si>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</si>
  <si>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</si>
  <si>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</si>
  <si>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</si>
  <si>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</si>
  <si>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</si>
  <si>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</si>
  <si>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</si>
  <si>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</si>
  <si>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</si>
  <si>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</si>
  <si>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</si>
  <si>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</si>
  <si>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</si>
  <si>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</si>
  <si>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</si>
  <si>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</si>
  <si>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</si>
  <si>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</si>
  <si>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</si>
  <si>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</si>
  <si>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</si>
  <si>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</si>
  <si>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</si>
  <si>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</si>
  <si>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</si>
  <si>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</si>
  <si>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</si>
  <si>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</si>
  <si>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</si>
  <si>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</si>
  <si>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</si>
  <si>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</si>
  <si>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</si>
  <si>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</si>
  <si>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</si>
  <si>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</si>
  <si>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</si>
  <si>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</si>
  <si>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</si>
  <si>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</si>
  <si>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</si>
  <si>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</si>
  <si>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</si>
  <si>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</si>
  <si>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</si>
  <si>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</si>
  <si>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</si>
  <si>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</si>
  <si>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</si>
  <si>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</si>
  <si>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</si>
  <si>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</si>
  <si>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</si>
  <si>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</si>
  <si>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</si>
  <si>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</si>
  <si>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</si>
  <si>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</si>
  <si>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</si>
  <si>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</si>
  <si>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</si>
  <si>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</si>
  <si>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</si>
  <si>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</si>
  <si>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</si>
  <si>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</si>
  <si>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</si>
  <si>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</si>
  <si>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</si>
  <si>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</si>
  <si>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</si>
  <si>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</si>
  <si>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</si>
  <si>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</si>
  <si>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</si>
  <si>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</si>
  <si>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</si>
  <si>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</si>
  <si>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</si>
  <si>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</si>
  <si>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</si>
  <si>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</si>
  <si>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</si>
  <si>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</si>
  <si>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</si>
  <si>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</si>
  <si>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</si>
  <si>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</si>
  <si>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</si>
  <si>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</si>
  <si>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</si>
  <si>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</si>
  <si>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</si>
  <si>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</si>
  <si>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</si>
  <si>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</si>
  <si>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</si>
  <si>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</si>
  <si>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</si>
  <si>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</si>
  <si>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</si>
  <si>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</si>
  <si>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</si>
  <si>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</si>
  <si>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</si>
  <si>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</si>
  <si>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</si>
  <si>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</si>
  <si>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</si>
  <si>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</si>
  <si>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</si>
  <si>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</si>
  <si>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</si>
  <si>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</si>
  <si>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</si>
  <si>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</si>
  <si>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</si>
  <si>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</si>
  <si>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</si>
  <si>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</si>
  <si>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</si>
  <si>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</si>
  <si>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</si>
  <si>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</si>
  <si>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</si>
  <si>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</si>
  <si>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</si>
  <si>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</si>
  <si>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</si>
  <si>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</si>
  <si>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</si>
  <si>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</si>
  <si>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</si>
  <si>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</si>
  <si>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</si>
  <si>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</si>
  <si>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</si>
  <si>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</si>
  <si>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</si>
  <si>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</si>
  <si>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</si>
  <si>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</si>
  <si>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</si>
  <si>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</si>
  <si>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</si>
  <si>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</si>
  <si>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</si>
  <si>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</si>
  <si>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</si>
  <si>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</si>
  <si>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</si>
  <si>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</si>
  <si>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</si>
  <si>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</si>
  <si>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</si>
  <si>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</si>
  <si>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</si>
  <si>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</si>
  <si>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</si>
  <si>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</si>
  <si>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</si>
  <si>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</si>
  <si>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</si>
  <si>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</si>
  <si>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</si>
  <si>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</si>
  <si>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</si>
  <si>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</si>
  <si>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</si>
  <si>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</si>
  <si>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</si>
  <si>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</si>
  <si>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</si>
  <si>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</si>
  <si>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</si>
  <si>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</si>
  <si>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</si>
  <si>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</si>
  <si>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</si>
  <si>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</si>
  <si>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</si>
  <si>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</si>
  <si>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</si>
  <si>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</si>
  <si>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</si>
  <si>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</si>
  <si>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</si>
  <si>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</si>
  <si>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</si>
  <si>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</si>
  <si>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</si>
  <si>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</si>
  <si>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</si>
  <si>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</si>
  <si>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</si>
  <si>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</si>
  <si>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</si>
  <si>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</si>
  <si>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</si>
  <si>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</si>
  <si>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</si>
  <si>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</si>
  <si>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</si>
  <si>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</si>
  <si>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</si>
  <si>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</si>
  <si>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</si>
  <si>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</si>
  <si>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</si>
  <si>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</si>
  <si>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</si>
  <si>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</si>
  <si>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</si>
  <si>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</si>
  <si>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</si>
  <si>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</si>
  <si>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</si>
  <si>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</si>
  <si>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</si>
  <si>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</si>
  <si>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</si>
  <si>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</si>
  <si>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</si>
  <si>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</si>
  <si>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</si>
  <si>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</si>
  <si>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</si>
  <si>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</si>
  <si>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</si>
  <si>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</si>
  <si>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</si>
  <si>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</si>
  <si>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</si>
  <si>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</si>
  <si>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</si>
  <si>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</si>
  <si>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</si>
  <si>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</si>
  <si>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</si>
  <si>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</si>
  <si>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</si>
  <si>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</si>
  <si>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</si>
  <si>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</si>
  <si>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</si>
  <si>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</si>
  <si>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</si>
  <si>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</si>
  <si>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</si>
  <si>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</si>
  <si>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</si>
  <si>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</si>
  <si>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</si>
  <si>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</si>
  <si>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</si>
  <si>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</si>
  <si>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</si>
  <si>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</si>
  <si>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</si>
  <si>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</si>
  <si>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</si>
  <si>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</si>
  <si>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</si>
  <si>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</si>
  <si>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</si>
  <si>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</si>
  <si>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</si>
  <si>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</si>
  <si>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</si>
  <si>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</si>
  <si>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</si>
  <si>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</si>
  <si>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</si>
  <si>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</si>
  <si>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</si>
  <si>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</si>
  <si>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</si>
  <si>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</si>
  <si>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</si>
  <si>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</si>
  <si>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</si>
  <si>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</si>
  <si>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</si>
  <si>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</si>
  <si>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</si>
  <si>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</si>
  <si>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</si>
  <si>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</si>
  <si>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</si>
  <si>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</si>
  <si>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</si>
  <si>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</si>
  <si>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</si>
  <si>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</si>
  <si>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</si>
  <si>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</si>
  <si>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</si>
  <si>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</si>
  <si>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</si>
  <si>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</si>
  <si>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</si>
  <si>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</si>
  <si>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</si>
  <si>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</si>
  <si>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</si>
  <si>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</si>
  <si>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</si>
  <si>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</si>
  <si>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</si>
  <si>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</si>
  <si>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</si>
  <si>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</si>
  <si>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</si>
  <si>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</si>
  <si>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</si>
  <si>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</si>
  <si>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</si>
  <si>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</si>
  <si>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</si>
  <si>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</si>
  <si>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</si>
  <si>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</si>
  <si>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</si>
  <si>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</si>
  <si>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</si>
  <si>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</si>
  <si>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</si>
  <si>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</si>
  <si>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</si>
  <si>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</si>
  <si>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</si>
  <si>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</si>
  <si>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</si>
  <si>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</si>
  <si>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</si>
  <si>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</si>
  <si>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</si>
  <si>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</si>
  <si>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</si>
  <si>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</si>
  <si>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</si>
  <si>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</si>
  <si>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</si>
  <si>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</si>
  <si>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</si>
  <si>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</si>
  <si>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</si>
  <si>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</si>
  <si>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</si>
  <si>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</si>
  <si>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</si>
  <si>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</si>
  <si>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</si>
  <si>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</si>
  <si>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</si>
  <si>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</si>
  <si>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</si>
  <si>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</si>
  <si>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</si>
  <si>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</si>
  <si>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</si>
  <si>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</si>
  <si>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</si>
  <si>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</si>
  <si>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</si>
  <si>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</si>
  <si>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</si>
  <si>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</si>
  <si>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</si>
  <si>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</si>
  <si>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</si>
  <si>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</si>
  <si>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</si>
  <si>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</si>
  <si>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</si>
  <si>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</si>
  <si>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</si>
  <si>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</si>
  <si>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</si>
  <si>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</si>
  <si>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</si>
  <si>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</si>
  <si>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</si>
  <si>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</si>
  <si>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</si>
  <si>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</si>
  <si>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</si>
  <si>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</si>
  <si>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</si>
  <si>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</si>
  <si>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</si>
  <si>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</si>
  <si>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</si>
  <si>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</si>
  <si>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</si>
  <si>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</si>
  <si>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</si>
  <si>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</si>
  <si>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</si>
  <si>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</si>
  <si>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</si>
  <si>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</si>
  <si>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</si>
  <si>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</si>
  <si>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</si>
  <si>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</si>
  <si>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</si>
  <si>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</si>
  <si>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</si>
  <si>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</si>
  <si>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</si>
  <si>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</si>
  <si>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</si>
  <si>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</si>
  <si>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</si>
  <si>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</si>
  <si>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</si>
  <si>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</si>
  <si>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</si>
  <si>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</si>
  <si>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</si>
  <si>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</si>
  <si>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</si>
  <si>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</si>
  <si>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</si>
  <si>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</si>
  <si>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</si>
  <si>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</si>
  <si>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</si>
  <si>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</si>
  <si>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</si>
  <si>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</si>
  <si>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</si>
  <si>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</si>
  <si>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</si>
  <si>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</si>
  <si>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</si>
  <si>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</si>
  <si>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</si>
  <si>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</si>
  <si>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</si>
  <si>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</si>
  <si>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</si>
  <si>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</si>
  <si>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</si>
  <si>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</si>
  <si>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</si>
  <si>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</si>
  <si>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</si>
  <si>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</si>
  <si>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</si>
  <si>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</si>
  <si>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</si>
  <si>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</si>
  <si>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</si>
  <si>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</si>
  <si>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</si>
  <si>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</si>
  <si>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</si>
  <si>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</si>
  <si>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</si>
  <si>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</si>
  <si>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</si>
  <si>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</si>
  <si>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</si>
  <si>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</si>
  <si>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</si>
  <si>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</si>
  <si>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</si>
  <si>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</si>
  <si>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</si>
  <si>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</si>
  <si>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</si>
  <si>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</si>
  <si>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</si>
  <si>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</si>
  <si>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</si>
  <si>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</si>
  <si>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</si>
  <si>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</si>
  <si>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</si>
  <si>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</si>
  <si>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</si>
  <si>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</si>
  <si>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</si>
  <si>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</si>
  <si>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</si>
  <si>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</si>
  <si>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</si>
  <si>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</si>
  <si>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</si>
  <si>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</si>
  <si>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</si>
  <si>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</si>
  <si>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</si>
  <si>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</si>
  <si>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</si>
  <si>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</si>
  <si>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</si>
  <si>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</si>
  <si>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</si>
  <si>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</si>
  <si>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</si>
  <si>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</si>
  <si>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</si>
  <si>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</si>
  <si>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</si>
  <si>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</si>
  <si>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</si>
  <si>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</si>
  <si>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</si>
  <si>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</si>
  <si>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</si>
  <si>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</si>
  <si>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</si>
  <si>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</si>
  <si>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</si>
  <si>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</si>
  <si>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</si>
  <si>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</si>
  <si>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</si>
  <si>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</si>
  <si>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</si>
  <si>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</si>
  <si>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</si>
  <si>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</si>
  <si>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</si>
  <si>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</si>
  <si>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</si>
  <si>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</si>
  <si>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</si>
  <si>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</si>
  <si>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</si>
  <si>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</si>
  <si>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</si>
  <si>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</si>
  <si>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</si>
  <si>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</si>
  <si>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</si>
  <si>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</si>
  <si>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</si>
  <si>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</si>
  <si>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</si>
  <si>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</si>
  <si>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</si>
  <si>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</si>
  <si>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</si>
  <si>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</si>
  <si>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</si>
  <si>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</si>
  <si>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</si>
  <si>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</si>
  <si>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</si>
  <si>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</si>
  <si>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</si>
  <si>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</si>
  <si>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</si>
  <si>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</si>
  <si>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</si>
  <si>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</si>
  <si>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</si>
  <si>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</si>
  <si>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</si>
  <si>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</si>
  <si>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</si>
  <si>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</si>
  <si>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</si>
  <si>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</si>
  <si>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</si>
  <si>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</si>
  <si>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</si>
  <si>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</si>
  <si>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</si>
  <si>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</si>
  <si>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</si>
  <si>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</si>
  <si>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</si>
  <si>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</si>
  <si>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</si>
  <si>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</si>
  <si>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</si>
  <si>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</si>
  <si>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</si>
  <si>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</si>
  <si>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</si>
  <si>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</si>
  <si>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</si>
  <si>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</si>
  <si>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</si>
  <si>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</si>
  <si>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</si>
  <si>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</si>
  <si>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</si>
  <si>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</si>
  <si>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</si>
  <si>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</si>
  <si>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</si>
  <si>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</si>
  <si>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</si>
  <si>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</si>
  <si>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</si>
  <si>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</si>
  <si>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</si>
  <si>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</si>
  <si>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</si>
  <si>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</si>
  <si>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</si>
  <si>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</si>
  <si>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</si>
  <si>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</si>
  <si>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</si>
  <si>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</si>
  <si>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</si>
  <si>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</si>
  <si>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</si>
  <si>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</si>
  <si>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</si>
  <si>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</si>
  <si>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</si>
  <si>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</si>
  <si>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</si>
  <si>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</si>
  <si>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</si>
  <si>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</si>
  <si>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</si>
  <si>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</si>
  <si>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</si>
  <si>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</si>
  <si>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</si>
  <si>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</si>
  <si>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</si>
  <si>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</si>
  <si>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</si>
  <si>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</si>
  <si>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</si>
  <si>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</si>
  <si>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</si>
  <si>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</si>
  <si>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</si>
  <si>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</si>
  <si>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</si>
  <si>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</si>
  <si>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</si>
  <si>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</si>
  <si>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</si>
  <si>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</si>
  <si>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</si>
  <si>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</si>
  <si>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</si>
  <si>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</si>
  <si>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</si>
  <si>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</si>
  <si>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</si>
  <si>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</si>
  <si>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</si>
  <si>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</si>
  <si>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</si>
  <si>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</si>
  <si>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</si>
  <si>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</si>
  <si>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</si>
  <si>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</si>
  <si>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</si>
  <si>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</si>
  <si>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</si>
  <si>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</si>
  <si>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</si>
  <si>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</si>
  <si>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</si>
  <si>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</si>
  <si>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</si>
  <si>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</si>
  <si>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</si>
  <si>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</si>
  <si>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</si>
  <si>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</si>
  <si>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</si>
  <si>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</si>
  <si>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</si>
  <si>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</si>
  <si>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</si>
  <si>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</si>
  <si>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</si>
  <si>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</si>
  <si>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</si>
  <si>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</si>
  <si>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</si>
  <si>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</si>
  <si>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</si>
  <si>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</si>
  <si>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</si>
  <si>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</si>
  <si>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</si>
  <si>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</si>
  <si>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</si>
  <si>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</si>
  <si>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</si>
  <si>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</si>
  <si>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</si>
  <si>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</si>
  <si>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</si>
  <si>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</si>
  <si>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</si>
  <si>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</si>
  <si>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</si>
  <si>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</si>
  <si>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</si>
  <si>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</si>
  <si>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</si>
  <si>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</si>
  <si>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</si>
  <si>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</si>
  <si>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</si>
  <si>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</si>
  <si>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</si>
  <si>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</si>
  <si>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</si>
  <si>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</si>
  <si>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</si>
  <si>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</si>
  <si>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</si>
  <si>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</si>
  <si>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</si>
  <si>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</si>
  <si>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</si>
  <si>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</si>
  <si>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</si>
  <si>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</si>
  <si>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</si>
  <si>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</si>
  <si>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</si>
  <si>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</si>
  <si>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</si>
  <si>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</si>
  <si>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</si>
  <si>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</si>
  <si>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</si>
  <si>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</si>
  <si>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</si>
  <si>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</si>
  <si>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</si>
  <si>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</si>
  <si>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</si>
  <si>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</si>
  <si>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</si>
  <si>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</si>
  <si>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</si>
  <si>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</si>
  <si>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</si>
  <si>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</si>
  <si>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</si>
  <si>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</si>
  <si>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</si>
  <si>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</si>
  <si>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</si>
  <si>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</si>
  <si>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</si>
  <si>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</si>
  <si>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</si>
  <si>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</si>
  <si>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</si>
  <si>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</si>
  <si>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</si>
  <si>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</si>
  <si>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</si>
  <si>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</si>
  <si>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</si>
  <si>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</si>
  <si>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</si>
  <si>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</si>
  <si>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</si>
  <si>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</si>
  <si>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</si>
  <si>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</si>
  <si>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</si>
  <si>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</si>
  <si>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</si>
  <si>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</si>
  <si>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</si>
  <si>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</si>
  <si>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</si>
  <si>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</si>
  <si>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</si>
  <si>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</si>
  <si>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</si>
  <si>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</si>
  <si>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</si>
  <si>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</si>
  <si>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</si>
  <si>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</si>
  <si>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</si>
  <si>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</si>
  <si>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</si>
  <si>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</si>
  <si>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</si>
  <si>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</si>
  <si>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</si>
  <si>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</si>
  <si>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</si>
  <si>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</si>
  <si>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</si>
  <si>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</si>
  <si>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</si>
  <si>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</si>
  <si>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</si>
  <si>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</si>
  <si>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</si>
  <si>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</si>
  <si>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</si>
  <si>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</si>
  <si>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</si>
  <si>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</si>
  <si>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</si>
  <si>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</si>
  <si>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</si>
  <si>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</si>
  <si>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</si>
  <si>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</si>
  <si>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</si>
  <si>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</si>
  <si>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</si>
  <si>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</si>
  <si>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</si>
  <si>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</si>
  <si>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</si>
  <si>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</si>
  <si>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</si>
  <si>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</si>
  <si>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</si>
  <si>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</si>
  <si>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</si>
  <si>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</si>
  <si>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</si>
  <si>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</si>
  <si>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</si>
  <si>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</si>
  <si>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</si>
  <si>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</si>
  <si>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</si>
  <si>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</si>
  <si>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</si>
  <si>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</si>
  <si>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</si>
  <si>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</si>
  <si>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</si>
  <si>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</si>
  <si>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</si>
  <si>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</si>
  <si>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</si>
  <si>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</si>
  <si>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</si>
  <si>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</si>
  <si>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</si>
  <si>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</si>
  <si>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</si>
  <si>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</si>
  <si>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</si>
  <si>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</si>
  <si>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</si>
  <si>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</si>
  <si>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</si>
  <si>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</si>
  <si>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</si>
  <si>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</si>
  <si>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</si>
  <si>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</si>
  <si>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</si>
  <si>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</si>
  <si>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</si>
  <si>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</si>
  <si>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</si>
  <si>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</si>
  <si>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</si>
  <si>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</si>
  <si>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</si>
  <si>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</si>
  <si>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</si>
  <si>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</si>
  <si>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</si>
  <si>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</si>
  <si>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</si>
  <si>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</si>
  <si>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</si>
  <si>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</si>
  <si>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</si>
  <si>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</si>
  <si>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</si>
  <si>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</si>
  <si>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</si>
  <si>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</si>
  <si>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</si>
  <si>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</si>
  <si>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</si>
  <si>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</si>
  <si>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</si>
  <si>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</si>
  <si>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</si>
  <si>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</si>
  <si>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</si>
  <si>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</si>
  <si>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</si>
  <si>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</si>
  <si>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</si>
  <si>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</si>
  <si>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</si>
  <si>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</si>
  <si>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</si>
  <si>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</si>
  <si>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</si>
  <si>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</si>
  <si>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</si>
  <si>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</si>
  <si>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</si>
  <si>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</si>
  <si>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</si>
  <si>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</si>
  <si>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</si>
  <si>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</si>
  <si>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</si>
  <si>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</si>
  <si>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</si>
  <si>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</si>
  <si>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</si>
  <si>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</si>
  <si>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</si>
  <si>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</si>
  <si>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</si>
  <si>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</si>
  <si>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</si>
  <si>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</si>
  <si>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</si>
  <si>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</si>
  <si>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</si>
  <si>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</si>
  <si>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</si>
  <si>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</si>
  <si>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</si>
  <si>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</si>
  <si>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</si>
  <si>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</si>
  <si>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</si>
  <si>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</si>
  <si>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</si>
  <si>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</si>
  <si>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</si>
  <si>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</si>
  <si>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</si>
  <si>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</si>
  <si>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</si>
  <si>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</si>
  <si>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</si>
  <si>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</si>
  <si>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</si>
  <si>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</si>
  <si>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</si>
  <si>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</si>
  <si>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</si>
  <si>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</si>
  <si>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</si>
  <si>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</si>
  <si>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</si>
  <si>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</si>
  <si>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</si>
  <si>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</si>
  <si>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</si>
  <si>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</si>
  <si>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</si>
  <si>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</si>
  <si>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</si>
  <si>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</si>
  <si>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</si>
  <si>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</si>
  <si>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</si>
  <si>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</si>
  <si>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</si>
  <si>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</si>
  <si>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</si>
  <si>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</si>
  <si>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</si>
  <si>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</si>
  <si>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</si>
  <si>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</si>
  <si>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</si>
  <si>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</si>
  <si>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</si>
  <si>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</si>
  <si>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</si>
  <si>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</si>
  <si>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</si>
  <si>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</si>
  <si>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</si>
  <si>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</si>
  <si>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</si>
  <si>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</si>
  <si>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</si>
  <si>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</si>
  <si>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</si>
  <si>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</si>
  <si>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</si>
  <si>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</si>
  <si>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</si>
  <si>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</si>
  <si>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</si>
  <si>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</si>
  <si>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</si>
  <si>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</si>
  <si>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</si>
  <si>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</si>
  <si>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</si>
  <si>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</si>
  <si>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</si>
  <si>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</si>
  <si>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</si>
  <si>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</si>
  <si>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</si>
  <si>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</si>
  <si>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</si>
  <si>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</si>
  <si>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</si>
  <si>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</si>
  <si>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</si>
  <si>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</si>
  <si>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</si>
  <si>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</si>
  <si>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</si>
  <si>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</si>
  <si>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</si>
  <si>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</si>
  <si>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</si>
  <si>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</si>
  <si>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</si>
  <si>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</si>
  <si>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</si>
  <si>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</si>
  <si>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</si>
  <si>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</si>
  <si>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</si>
  <si>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</si>
  <si>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</si>
  <si>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</si>
  <si>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</si>
  <si>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</si>
  <si>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</si>
  <si>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</si>
  <si>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</si>
  <si>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</si>
  <si>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</si>
  <si>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</si>
  <si>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</si>
  <si>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</si>
  <si>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</si>
  <si>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</si>
  <si>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</si>
  <si>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</si>
  <si>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</si>
  <si>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</si>
  <si>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</si>
  <si>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</si>
  <si>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</si>
  <si>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</si>
  <si>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</si>
  <si>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</si>
  <si>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</si>
  <si>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</si>
  <si>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</si>
  <si>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</si>
  <si>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</si>
  <si>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</si>
  <si>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</si>
  <si>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</si>
  <si>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</si>
  <si>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</si>
  <si>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</si>
  <si>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</si>
  <si>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</si>
  <si>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</si>
  <si>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</si>
  <si>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</si>
  <si>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</si>
  <si>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</si>
  <si>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</si>
  <si>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</si>
  <si>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</si>
  <si>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</si>
  <si>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</si>
  <si>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</si>
  <si>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</si>
  <si>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</si>
  <si>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</si>
  <si>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</si>
  <si>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</si>
  <si>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</si>
  <si>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</si>
  <si>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</si>
  <si>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</si>
  <si>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</si>
  <si>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</si>
  <si>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</si>
  <si>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</si>
  <si>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</si>
  <si>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</si>
  <si>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</si>
  <si>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</si>
  <si>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</si>
  <si>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</si>
  <si>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</si>
  <si>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</si>
  <si>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</si>
  <si>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</si>
  <si>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</si>
  <si>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</si>
  <si>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</si>
  <si>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</si>
  <si>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</si>
  <si>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</si>
  <si>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</si>
  <si>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</si>
  <si>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</si>
  <si>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</si>
  <si>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</si>
  <si>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</si>
  <si>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</si>
  <si>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</si>
  <si>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</si>
  <si>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</si>
  <si>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</si>
  <si>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</si>
  <si>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</si>
  <si>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</si>
  <si>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</si>
  <si>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</si>
  <si>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</si>
  <si>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</si>
  <si>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</si>
  <si>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</si>
  <si>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</si>
  <si>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</si>
  <si>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</si>
  <si>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</si>
  <si>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</si>
  <si>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</si>
  <si>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</si>
  <si>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</si>
  <si>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</si>
  <si>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</si>
  <si>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</si>
  <si>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</si>
  <si>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</si>
  <si>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</si>
  <si>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</si>
  <si>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</si>
  <si>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</si>
  <si>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</si>
  <si>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</si>
  <si>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</si>
  <si>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</si>
  <si>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</si>
  <si>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</si>
  <si>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</si>
  <si>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</si>
  <si>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</si>
  <si>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</si>
  <si>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</si>
  <si>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</si>
  <si>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</si>
  <si>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</si>
  <si>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</si>
  <si>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</si>
  <si>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</si>
  <si>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</si>
  <si>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</si>
  <si>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</si>
  <si>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</si>
  <si>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</si>
  <si>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</si>
  <si>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</si>
  <si>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</si>
  <si>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</si>
  <si>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</si>
  <si>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</si>
  <si>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</si>
  <si>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</si>
  <si>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</si>
  <si>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</si>
  <si>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</si>
  <si>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</si>
  <si>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</si>
  <si>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</si>
  <si>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</si>
  <si>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</si>
  <si>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</si>
  <si>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</si>
  <si>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</si>
  <si>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</si>
  <si>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</si>
  <si>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</si>
  <si>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</si>
  <si>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</si>
  <si>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</si>
  <si>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</si>
  <si>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</si>
  <si>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</si>
  <si>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</si>
  <si>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</si>
  <si>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</si>
  <si>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</si>
  <si>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</si>
  <si>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</si>
  <si>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</si>
  <si>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</si>
  <si>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</si>
  <si>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</si>
  <si>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</si>
  <si>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</si>
  <si>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</si>
  <si>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</si>
  <si>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</si>
  <si>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</si>
  <si>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</si>
  <si>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</si>
  <si>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</si>
  <si>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</si>
  <si>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</si>
  <si>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</si>
  <si>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</si>
  <si>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</si>
  <si>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</si>
  <si>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</si>
  <si>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</si>
  <si>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</si>
  <si>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</si>
  <si>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</si>
  <si>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</si>
  <si>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</si>
  <si>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</si>
  <si>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</si>
  <si>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</si>
  <si>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</si>
  <si>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</si>
  <si>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</si>
  <si>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</si>
  <si>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</si>
  <si>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</si>
  <si>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</si>
  <si>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</si>
  <si>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</si>
  <si>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</si>
  <si>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</si>
  <si>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</si>
  <si>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</si>
  <si>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</si>
  <si>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</si>
  <si>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</si>
  <si>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</si>
  <si>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</si>
  <si>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</si>
  <si>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</si>
  <si>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</si>
  <si>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</si>
  <si>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</si>
  <si>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</si>
  <si>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</si>
  <si>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</si>
  <si>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</si>
  <si>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</si>
  <si>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</si>
  <si>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</si>
  <si>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</si>
  <si>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</si>
  <si>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</si>
  <si>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</si>
  <si>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</si>
  <si>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</si>
  <si>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</si>
  <si>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</si>
  <si>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</si>
  <si>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</si>
  <si>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</si>
  <si>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</si>
  <si>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</si>
  <si>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</si>
  <si>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</si>
  <si>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</si>
  <si>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</si>
  <si>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</si>
  <si>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</si>
  <si>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</si>
  <si>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</si>
  <si>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</si>
  <si>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</si>
  <si>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</si>
  <si>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</si>
  <si>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</si>
  <si>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</si>
  <si>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</si>
  <si>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</si>
  <si>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</si>
  <si>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</si>
  <si>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</si>
  <si>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</si>
  <si>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</si>
  <si>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</si>
  <si>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</si>
  <si>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</si>
  <si>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</si>
  <si>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</si>
  <si>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</si>
  <si>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</si>
  <si>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</si>
  <si>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</si>
  <si>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</si>
  <si>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</si>
  <si>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</si>
  <si>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</si>
  <si>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</si>
  <si>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</si>
  <si>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</si>
  <si>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</si>
  <si>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</si>
  <si>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</si>
  <si>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</si>
  <si>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</si>
  <si>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</si>
  <si>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</si>
  <si>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</si>
  <si>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</si>
  <si>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</si>
  <si>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</si>
  <si>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</si>
  <si>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</si>
  <si>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</si>
  <si>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</si>
  <si>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</si>
  <si>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</si>
  <si>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</si>
  <si>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</si>
  <si>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</si>
  <si>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</si>
  <si>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</si>
  <si>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</si>
  <si>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</si>
  <si>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</si>
  <si>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</si>
  <si>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</si>
  <si>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</si>
  <si>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</si>
  <si>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</si>
  <si>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</si>
  <si>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</si>
  <si>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</si>
  <si>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</si>
  <si>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</si>
  <si>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</si>
  <si>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</si>
  <si>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</si>
  <si>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</si>
  <si>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</si>
  <si>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</si>
  <si>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</si>
  <si>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</si>
  <si>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</si>
  <si>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</si>
  <si>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</si>
  <si>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</si>
  <si>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</si>
  <si>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</si>
  <si>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</si>
  <si>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</si>
  <si>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</si>
  <si>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</si>
  <si>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</si>
  <si>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</si>
  <si>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</si>
  <si>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</si>
  <si>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</si>
  <si>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</si>
  <si>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</si>
  <si>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</si>
  <si>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</si>
  <si>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</si>
  <si>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</si>
  <si>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</si>
  <si>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</si>
  <si>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</si>
  <si>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</si>
  <si>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</si>
  <si>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</si>
  <si>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</si>
  <si>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</si>
  <si>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</si>
  <si>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</si>
  <si>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</si>
  <si>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</si>
  <si>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</si>
  <si>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</si>
  <si>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</si>
  <si>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</si>
  <si>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</si>
  <si>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</si>
  <si>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</si>
  <si>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</si>
  <si>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</si>
  <si>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</si>
  <si>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</si>
  <si>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</si>
  <si>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</si>
  <si>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</si>
  <si>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</si>
  <si>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</si>
  <si>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</si>
  <si>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</si>
  <si>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</si>
  <si>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</si>
  <si>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</si>
  <si>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</si>
  <si>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</si>
  <si>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</si>
  <si>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</si>
  <si>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</si>
  <si>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</si>
  <si>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</si>
  <si>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</si>
  <si>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</si>
  <si>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</si>
  <si>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</si>
  <si>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</si>
  <si>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</si>
  <si>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</si>
  <si>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</si>
  <si>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</si>
  <si>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</si>
  <si>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</si>
  <si>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</si>
  <si>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</si>
  <si>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</si>
  <si>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</si>
  <si>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</si>
  <si>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</si>
  <si>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</si>
  <si>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</si>
  <si>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</si>
  <si>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</si>
  <si>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</si>
  <si>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</si>
  <si>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</si>
  <si>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</si>
  <si>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</si>
  <si>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</si>
  <si>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</si>
  <si>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</si>
  <si>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</si>
  <si>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</si>
  <si>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</si>
  <si>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</si>
  <si>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</si>
  <si>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</si>
  <si>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</si>
  <si>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</si>
  <si>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</si>
  <si>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</si>
  <si>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</si>
  <si>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</si>
  <si>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</si>
  <si>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</si>
  <si>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</si>
  <si>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</si>
  <si>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</si>
  <si>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</si>
  <si>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</si>
  <si>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</si>
  <si>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</si>
  <si>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</si>
  <si>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</si>
  <si>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</si>
  <si>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</si>
  <si>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</si>
  <si>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</si>
  <si>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</si>
  <si>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</si>
  <si>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</si>
  <si>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</si>
  <si>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</si>
  <si>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</si>
  <si>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</si>
  <si>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</si>
  <si>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</si>
  <si>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</si>
  <si>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</si>
  <si>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</si>
  <si>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</si>
  <si>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</si>
  <si>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</si>
  <si>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</si>
  <si>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</si>
  <si>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</si>
  <si>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</si>
  <si>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</si>
  <si>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</si>
  <si>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</si>
  <si>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</si>
  <si>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</si>
  <si>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</si>
  <si>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</si>
  <si>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</si>
  <si>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</si>
  <si>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</si>
  <si>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</si>
  <si>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</si>
  <si>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</si>
  <si>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</si>
  <si>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</si>
  <si>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</si>
  <si>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</si>
  <si>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</si>
  <si>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</si>
  <si>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</si>
  <si>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</si>
  <si>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</si>
  <si>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</si>
  <si>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</si>
  <si>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</si>
  <si>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</si>
  <si>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</si>
  <si>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</si>
  <si>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</si>
  <si>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</si>
  <si>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</si>
  <si>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</si>
  <si>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</si>
  <si>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</si>
  <si>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</si>
  <si>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</si>
  <si>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</si>
  <si>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</si>
  <si>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</si>
  <si>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</si>
  <si>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</si>
  <si>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</si>
  <si>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</si>
  <si>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</si>
  <si>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</si>
  <si>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</si>
  <si>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</si>
  <si>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</si>
  <si>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</si>
  <si>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</si>
  <si>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</si>
  <si>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</si>
  <si>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</si>
  <si>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</si>
  <si>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</si>
  <si>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</si>
  <si>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</si>
  <si>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</si>
  <si>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</si>
  <si>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</si>
  <si>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</si>
  <si>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</si>
  <si>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</si>
  <si>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</si>
  <si>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</si>
  <si>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</si>
  <si>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</si>
  <si>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</si>
  <si>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</si>
  <si>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</si>
  <si>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</si>
  <si>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</si>
  <si>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</si>
  <si>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</si>
  <si>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</si>
  <si>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</si>
  <si>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</si>
  <si>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</si>
  <si>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</si>
  <si>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</si>
  <si>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</si>
  <si>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</si>
  <si>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</si>
  <si>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</si>
  <si>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</si>
  <si>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</si>
  <si>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</si>
  <si>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</si>
  <si>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</si>
  <si>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</si>
  <si>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</si>
  <si>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</si>
  <si>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</si>
  <si>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</si>
  <si>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</si>
  <si>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</si>
  <si>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</si>
  <si>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</si>
  <si>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</si>
  <si>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</si>
  <si>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</si>
  <si>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</si>
  <si>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</si>
  <si>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</si>
  <si>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</si>
  <si>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</si>
  <si>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</si>
  <si>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</si>
  <si>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</si>
  <si>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</si>
  <si>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</si>
  <si>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</si>
  <si>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</si>
  <si>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</si>
  <si>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</si>
  <si>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</si>
  <si>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</si>
  <si>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</si>
  <si>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</si>
  <si>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</si>
  <si>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</si>
  <si>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</si>
  <si>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</si>
  <si>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</si>
  <si>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</si>
  <si>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</si>
  <si>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</si>
  <si>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</si>
  <si>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</si>
  <si>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</si>
  <si>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</si>
  <si>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</si>
  <si>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</si>
  <si>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</si>
  <si>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</si>
  <si>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</si>
  <si>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</si>
  <si>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</si>
  <si>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</si>
  <si>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</si>
  <si>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</si>
  <si>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</si>
  <si>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</si>
  <si>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</si>
  <si>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</si>
  <si>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</si>
  <si>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</si>
  <si>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</si>
  <si>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</si>
  <si>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</si>
  <si>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</si>
  <si>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</si>
  <si>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</si>
  <si>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</si>
  <si>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</si>
  <si>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</si>
  <si>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</si>
  <si>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</si>
  <si>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</si>
  <si>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</si>
  <si>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</si>
  <si>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</si>
  <si>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</si>
  <si>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</si>
  <si>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</si>
  <si>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</si>
  <si>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</si>
  <si>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</si>
  <si>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</si>
  <si>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</si>
  <si>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</si>
  <si>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</si>
  <si>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</si>
  <si>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</si>
  <si>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</si>
  <si>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</si>
  <si>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</si>
  <si>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</si>
  <si>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</si>
  <si>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</si>
  <si>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</si>
  <si>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</si>
  <si>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</si>
  <si>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</si>
  <si>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</si>
  <si>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</si>
  <si>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</si>
  <si>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</si>
  <si>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</si>
  <si>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</si>
  <si>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</si>
  <si>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</si>
  <si>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</si>
  <si>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</si>
  <si>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</si>
  <si>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</si>
  <si>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</si>
  <si>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</si>
  <si>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</si>
  <si>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</si>
  <si>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</si>
  <si>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</si>
  <si>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</si>
  <si>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</si>
  <si>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</si>
  <si>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</si>
  <si>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</si>
  <si>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</si>
  <si>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</si>
  <si>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</si>
  <si>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</si>
  <si>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</si>
  <si>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</si>
  <si>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</si>
  <si>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</si>
  <si>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</si>
  <si>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</si>
  <si>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</si>
  <si>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</si>
  <si>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</si>
  <si>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</si>
  <si>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</si>
  <si>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</si>
  <si>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</si>
  <si>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</si>
  <si>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</si>
  <si>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</si>
  <si>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</si>
  <si>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</si>
  <si>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</si>
  <si>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</si>
  <si>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</si>
  <si>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</si>
  <si>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</si>
  <si>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</si>
  <si>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</si>
  <si>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</si>
  <si>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</si>
  <si>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</si>
  <si>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</si>
  <si>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</si>
  <si>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</si>
  <si>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</si>
  <si>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</si>
  <si>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</si>
  <si>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</si>
  <si>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</si>
  <si>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</si>
  <si>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</si>
  <si>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</si>
  <si>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</si>
  <si>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</si>
  <si>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</si>
  <si>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</si>
  <si>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</si>
  <si>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</si>
  <si>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</si>
  <si>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</si>
  <si>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</si>
  <si>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</si>
  <si>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</si>
  <si>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</si>
  <si>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</si>
  <si>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</si>
  <si>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</si>
  <si>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</si>
  <si>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</si>
  <si>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</si>
  <si>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</si>
  <si>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</si>
  <si>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</si>
  <si>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</si>
  <si>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</si>
  <si>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</si>
  <si>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</si>
  <si>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</si>
  <si>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</si>
  <si>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</si>
  <si>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</si>
  <si>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</si>
  <si>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</si>
  <si>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</si>
  <si>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</si>
  <si>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</si>
  <si>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</si>
  <si>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</si>
  <si>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</si>
  <si>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</si>
  <si>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</si>
  <si>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</si>
  <si>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</si>
  <si>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</si>
  <si>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</si>
  <si>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</si>
  <si>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</si>
  <si>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</si>
  <si>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</si>
  <si>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</si>
  <si>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</si>
  <si>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</si>
  <si>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</si>
  <si>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</si>
  <si>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</si>
  <si>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</si>
  <si>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</si>
  <si>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</si>
  <si>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</si>
  <si>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</si>
  <si>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</si>
  <si>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</si>
  <si>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</si>
  <si>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</si>
  <si>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</si>
  <si>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</si>
  <si>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</si>
  <si>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</si>
  <si>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</si>
  <si>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</si>
  <si>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</si>
  <si>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</si>
  <si>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</si>
  <si>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</si>
  <si>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</si>
  <si>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</si>
  <si>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</si>
  <si>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</si>
  <si>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</si>
  <si>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</si>
  <si>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</si>
  <si>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</si>
  <si>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</si>
  <si>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</si>
  <si>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</si>
  <si>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</si>
  <si>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</si>
  <si>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</si>
  <si>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</si>
  <si>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</si>
  <si>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</si>
  <si>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</si>
  <si>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</si>
  <si>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</si>
  <si>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</si>
  <si>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</si>
  <si>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</si>
  <si>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</si>
  <si>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</si>
  <si>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</si>
  <si>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</si>
  <si>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</si>
  <si>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</si>
  <si>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</si>
  <si>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</si>
  <si>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</si>
  <si>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</si>
  <si>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</si>
  <si>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</si>
  <si>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</si>
  <si>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</si>
  <si>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</si>
  <si>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</si>
  <si>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</si>
  <si>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</si>
  <si>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</si>
  <si>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</si>
  <si>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</si>
  <si>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</si>
  <si>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</si>
  <si>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</si>
  <si>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</si>
  <si>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</si>
  <si>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</si>
  <si>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</si>
  <si>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</si>
  <si>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</si>
  <si>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</si>
  <si>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</si>
  <si>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</si>
  <si>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</si>
  <si>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</si>
  <si>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</si>
  <si>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</si>
  <si>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</si>
  <si>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</si>
  <si>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</si>
  <si>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</si>
  <si>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</si>
  <si>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</si>
  <si>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</si>
  <si>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</si>
  <si>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</si>
  <si>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</si>
  <si>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</si>
  <si>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</si>
  <si>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</si>
  <si>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</si>
  <si>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</si>
  <si>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</si>
  <si>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</si>
  <si>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</si>
  <si>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</si>
  <si>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</si>
  <si>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</si>
  <si>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</si>
  <si>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</si>
  <si>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</si>
  <si>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</si>
  <si>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</si>
  <si>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</si>
  <si>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</si>
  <si>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</si>
  <si>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</si>
  <si>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</si>
  <si>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</si>
  <si>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</si>
  <si>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</si>
  <si>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</si>
  <si>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</si>
  <si>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</si>
  <si>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</si>
  <si>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</si>
  <si>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</si>
  <si>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</si>
  <si>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</si>
  <si>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</si>
  <si>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</si>
  <si>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</si>
  <si>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</si>
  <si>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</si>
  <si>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</si>
  <si>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</si>
  <si>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</si>
  <si>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</si>
  <si>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</si>
  <si>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</si>
  <si>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</si>
  <si>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</si>
  <si>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</si>
  <si>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</si>
  <si>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</si>
  <si>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</si>
  <si>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</si>
  <si>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</si>
  <si>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</si>
  <si>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</si>
  <si>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</si>
  <si>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</si>
  <si>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</si>
  <si>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</si>
  <si>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</si>
  <si>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</si>
  <si>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</si>
  <si>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</si>
  <si>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</si>
  <si>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</si>
  <si>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</si>
  <si>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</si>
  <si>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</si>
  <si>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</si>
  <si>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</si>
  <si>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</si>
  <si>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</si>
  <si>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</si>
  <si>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</si>
  <si>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</si>
  <si>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</si>
  <si>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</si>
  <si>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</si>
  <si>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</si>
  <si>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</si>
  <si>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</si>
  <si>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</si>
  <si>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</si>
  <si>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</si>
  <si>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</si>
  <si>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</si>
  <si>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</si>
  <si>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</si>
  <si>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</si>
  <si>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</si>
  <si>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</si>
  <si>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</si>
  <si>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</si>
  <si>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</si>
  <si>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</si>
  <si>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</si>
  <si>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</si>
  <si>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</si>
  <si>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</si>
  <si>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</si>
  <si>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</si>
  <si>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</si>
  <si>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</si>
  <si>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</si>
  <si>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</si>
  <si>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</si>
  <si>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</si>
  <si>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</si>
  <si>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</si>
  <si>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</si>
  <si>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</si>
  <si>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</si>
  <si>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</si>
  <si>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</si>
  <si>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</si>
  <si>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</si>
  <si>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</si>
  <si>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</si>
  <si>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</si>
  <si>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</si>
  <si>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</si>
  <si>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</si>
  <si>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</si>
  <si>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</si>
  <si>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</si>
  <si>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</si>
  <si>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</si>
  <si>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</si>
  <si>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</si>
  <si>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</si>
  <si>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</si>
  <si>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</si>
  <si>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</si>
  <si>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</si>
  <si>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</si>
  <si>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</si>
  <si>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</si>
  <si>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</si>
  <si>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</si>
  <si>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</si>
  <si>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</si>
  <si>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</si>
  <si>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</si>
  <si>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</si>
  <si>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</si>
  <si>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</si>
  <si>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</si>
  <si>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</si>
  <si>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</si>
  <si>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</si>
  <si>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</si>
  <si>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</si>
  <si>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</si>
  <si>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</si>
  <si>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</si>
  <si>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</si>
  <si>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</si>
  <si>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</si>
  <si>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</si>
  <si>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</si>
  <si>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</si>
  <si>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</si>
  <si>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</si>
  <si>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</si>
  <si>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</si>
  <si>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</si>
  <si>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</si>
  <si>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</si>
  <si>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</si>
  <si>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</si>
  <si>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</si>
  <si>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</si>
  <si>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</si>
  <si>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</si>
  <si>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</si>
  <si>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</si>
  <si>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</si>
  <si>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</si>
  <si>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</si>
  <si>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</si>
  <si>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</si>
  <si>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</si>
  <si>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</si>
  <si>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</si>
  <si>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</si>
  <si>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</si>
  <si>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</si>
  <si>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</si>
  <si>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</si>
  <si>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</si>
  <si>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</si>
  <si>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</si>
  <si>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</si>
  <si>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</si>
  <si>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</si>
  <si>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</si>
  <si>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</si>
  <si>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</si>
  <si>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</si>
  <si>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</si>
  <si>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</si>
  <si>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</si>
  <si>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</si>
  <si>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</si>
  <si>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</si>
  <si>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</si>
  <si>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</si>
  <si>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</si>
  <si>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</si>
  <si>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</si>
  <si>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</si>
  <si>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</si>
  <si>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</si>
  <si>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</si>
  <si>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</si>
  <si>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</si>
  <si>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</si>
  <si>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</si>
  <si>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</si>
  <si>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</si>
  <si>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</si>
  <si>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</si>
  <si>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</si>
  <si>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</si>
  <si>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</si>
  <si>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</si>
  <si>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</si>
  <si>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</si>
  <si>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</si>
  <si>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</si>
  <si>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</si>
  <si>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</si>
  <si>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</si>
  <si>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</si>
  <si>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</si>
  <si>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</si>
  <si>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</si>
  <si>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</si>
  <si>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</si>
  <si>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</si>
  <si>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</si>
  <si>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</si>
  <si>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</si>
  <si>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</si>
  <si>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</si>
  <si>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</si>
  <si>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</si>
  <si>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</si>
  <si>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</si>
  <si>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</si>
  <si>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</si>
  <si>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</si>
  <si>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</si>
  <si>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</si>
  <si>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</si>
  <si>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</si>
  <si>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</si>
  <si>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</si>
  <si>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</si>
  <si>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</si>
  <si>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</si>
  <si>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</si>
  <si>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</si>
  <si>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</si>
  <si>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</si>
  <si>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</si>
  <si>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</si>
  <si>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</si>
  <si>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</si>
  <si>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</si>
  <si>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</si>
  <si>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</si>
  <si>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</si>
  <si>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</si>
  <si>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</si>
  <si>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</si>
  <si>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</si>
  <si>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</si>
  <si>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</si>
  <si>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</si>
  <si>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</si>
  <si>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</si>
  <si>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</si>
  <si>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</si>
  <si>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</si>
  <si>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</si>
  <si>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</si>
  <si>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</si>
  <si>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</si>
  <si>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</si>
  <si>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</si>
  <si>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</si>
  <si>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</si>
  <si>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</si>
  <si>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</si>
  <si>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</si>
  <si>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</si>
  <si>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</si>
  <si>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</si>
  <si>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</si>
  <si>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</si>
  <si>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</si>
  <si>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</si>
  <si>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</si>
  <si>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</si>
  <si>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</si>
  <si>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</si>
  <si>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</si>
  <si>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</si>
  <si>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</si>
  <si>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</si>
  <si>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</si>
  <si>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</si>
  <si>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</si>
  <si>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</si>
  <si>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</si>
  <si>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</si>
  <si>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</si>
  <si>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</si>
  <si>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</si>
  <si>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</si>
  <si>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</si>
  <si>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</si>
  <si>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</si>
  <si>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</si>
  <si>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</si>
  <si>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</si>
  <si>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</si>
  <si>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</si>
  <si>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</si>
  <si>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</si>
  <si>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</si>
  <si>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</si>
  <si>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</si>
  <si>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</si>
  <si>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</si>
  <si>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</si>
  <si>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</si>
  <si>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</si>
  <si>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</si>
  <si>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</si>
  <si>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</si>
  <si>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</si>
  <si>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</si>
  <si>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</si>
  <si>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</si>
  <si>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</si>
  <si>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</si>
  <si>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</si>
  <si>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</si>
  <si>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</si>
  <si>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</si>
  <si>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</si>
  <si>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</si>
  <si>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</si>
  <si>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</si>
  <si>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</si>
  <si>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</si>
  <si>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</si>
  <si>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</si>
  <si>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</si>
  <si>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</si>
  <si>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</si>
  <si>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</si>
  <si>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</si>
  <si>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</si>
  <si>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</si>
  <si>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</si>
  <si>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</si>
  <si>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</si>
  <si>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</si>
  <si>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</si>
  <si>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</si>
  <si>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</si>
  <si>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</si>
  <si>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</si>
  <si>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</si>
  <si>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</si>
  <si>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</si>
  <si>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</si>
  <si>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</si>
  <si>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</si>
  <si>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</si>
  <si>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</si>
  <si>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</si>
  <si>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</si>
  <si>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</si>
  <si>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</si>
  <si>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</si>
  <si>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</si>
  <si>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</si>
  <si>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</si>
  <si>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</si>
  <si>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</si>
  <si>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</si>
  <si>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</si>
  <si>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</si>
  <si>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</si>
  <si>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</si>
  <si>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</si>
  <si>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</si>
  <si>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</si>
  <si>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</si>
  <si>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</si>
  <si>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</si>
  <si>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</si>
  <si>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</si>
  <si>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</si>
  <si>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</si>
  <si>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</si>
  <si>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</si>
  <si>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</si>
  <si>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</si>
  <si>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</si>
  <si>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</si>
  <si>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</si>
  <si>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</si>
  <si>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</si>
  <si>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</si>
  <si>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</si>
  <si>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</si>
  <si>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</si>
  <si>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</si>
  <si>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</si>
  <si>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</si>
  <si>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</si>
  <si>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</si>
  <si>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</si>
  <si>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</si>
  <si>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</si>
  <si>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</si>
  <si>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</si>
  <si>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</si>
  <si>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</si>
  <si>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</si>
  <si>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</si>
  <si>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</si>
  <si>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</si>
  <si>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</si>
  <si>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</si>
  <si>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</si>
  <si>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</si>
  <si>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</si>
  <si>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</si>
  <si>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</si>
  <si>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</si>
  <si>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</si>
  <si>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</si>
  <si>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</si>
  <si>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</si>
  <si>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</si>
  <si>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</si>
  <si>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</si>
  <si>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</si>
  <si>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</si>
  <si>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</si>
  <si>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</si>
  <si>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</si>
  <si>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</si>
  <si>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</si>
  <si>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</si>
  <si>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</si>
  <si>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</si>
  <si>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</si>
  <si>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</si>
  <si>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</si>
  <si>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</si>
  <si>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</si>
  <si>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</si>
  <si>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</si>
  <si>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</si>
  <si>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</si>
  <si>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</si>
  <si>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</si>
  <si>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</si>
  <si>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</si>
  <si>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</si>
  <si>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</si>
  <si>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</si>
  <si>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</si>
  <si>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</si>
  <si>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</si>
  <si>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</si>
  <si>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</si>
  <si>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</si>
  <si>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</si>
  <si>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</si>
  <si>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</si>
  <si>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</si>
  <si>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</si>
  <si>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</si>
  <si>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</si>
  <si>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</si>
  <si>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</si>
  <si>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</si>
  <si>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</si>
  <si>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</si>
  <si>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</si>
  <si>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</si>
  <si>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</si>
  <si>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</si>
  <si>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</si>
  <si>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</si>
  <si>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</si>
  <si>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</si>
  <si>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</si>
  <si>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</si>
  <si>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</si>
  <si>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</si>
  <si>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</si>
  <si>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</si>
  <si>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</si>
  <si>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</si>
  <si>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</si>
  <si>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</si>
  <si>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</si>
  <si>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</si>
  <si>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</si>
  <si>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</si>
  <si>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</si>
  <si>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</si>
  <si>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</si>
  <si>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</si>
  <si>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</si>
  <si>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</si>
  <si>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</si>
  <si>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</si>
  <si>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</si>
  <si>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</si>
  <si>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</si>
  <si>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</si>
  <si>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</si>
  <si>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</si>
  <si>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</si>
  <si>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</si>
  <si>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</si>
  <si>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</si>
  <si>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</si>
  <si>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</si>
  <si>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</si>
  <si>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</si>
  <si>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</si>
  <si>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</si>
  <si>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</si>
  <si>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</si>
  <si>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</si>
  <si>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</si>
  <si>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</si>
  <si>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</si>
  <si>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</si>
  <si>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</si>
  <si>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</si>
  <si>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</si>
  <si>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</si>
  <si>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</si>
  <si>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</si>
  <si>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</si>
  <si>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</si>
  <si>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</si>
  <si>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</si>
  <si>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</si>
  <si>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</si>
  <si>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</si>
  <si>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</si>
  <si>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</si>
  <si>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</si>
  <si>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</si>
  <si>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</si>
  <si>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</si>
  <si>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</si>
  <si>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</si>
  <si>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</si>
  <si>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</si>
  <si>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</si>
  <si>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</si>
  <si>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</si>
  <si>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</si>
  <si>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</si>
  <si>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</si>
  <si>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</si>
  <si>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</si>
  <si>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</si>
  <si>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</si>
  <si>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</si>
  <si>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</si>
  <si>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</si>
  <si>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</si>
  <si>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</si>
  <si>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</si>
  <si>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</si>
  <si>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</si>
  <si>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</si>
  <si>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</si>
  <si>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</si>
  <si>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</si>
  <si>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</si>
  <si>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</si>
  <si>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</si>
  <si>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</si>
  <si>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</si>
  <si>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</si>
  <si>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</si>
  <si>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</si>
  <si>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</si>
  <si>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</si>
  <si>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</si>
  <si>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</si>
  <si>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</si>
  <si>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</si>
  <si>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</si>
  <si>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</si>
  <si>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</si>
  <si>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</si>
  <si>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</si>
  <si>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</si>
  <si>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</si>
  <si>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</si>
  <si>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</si>
  <si>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</si>
  <si>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</si>
  <si>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</si>
  <si>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</si>
  <si>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</si>
  <si>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</si>
  <si>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</si>
  <si>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</si>
  <si>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</si>
  <si>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</si>
  <si>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</si>
  <si>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</si>
  <si>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</si>
  <si>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</si>
  <si>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</si>
  <si>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</si>
  <si>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</si>
  <si>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</si>
  <si>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</si>
  <si>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</si>
  <si>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</si>
  <si>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</si>
  <si>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</si>
  <si>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</si>
  <si>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</si>
  <si>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</si>
  <si>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</si>
  <si>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</si>
  <si>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</si>
  <si>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</si>
  <si>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</si>
  <si>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</si>
  <si>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</si>
  <si>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</si>
  <si>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</si>
  <si>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</si>
  <si>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</si>
  <si>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</si>
  <si>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</si>
  <si>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</si>
  <si>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</si>
  <si>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</si>
  <si>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</si>
  <si>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</si>
  <si>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</si>
  <si>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</si>
  <si>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</si>
  <si>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</si>
  <si>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</si>
  <si>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</si>
  <si>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</si>
  <si>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</si>
  <si>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</si>
  <si>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</si>
  <si>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</si>
  <si>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</si>
  <si>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</si>
  <si>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</si>
  <si>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</si>
  <si>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</si>
  <si>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</si>
  <si>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</si>
  <si>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</si>
  <si>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</si>
  <si>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</si>
  <si>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</si>
  <si>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</si>
  <si>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</si>
  <si>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</si>
  <si>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</si>
  <si>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</si>
  <si>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</si>
  <si>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</si>
  <si>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</si>
  <si>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</si>
  <si>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</si>
  <si>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</si>
  <si>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</si>
  <si>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</si>
  <si>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</si>
  <si>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</si>
  <si>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</si>
  <si>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</si>
  <si>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</si>
  <si>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</si>
  <si>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</si>
  <si>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</si>
  <si>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</si>
  <si>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</si>
  <si>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</si>
  <si>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</si>
  <si>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</si>
  <si>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</si>
  <si>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</si>
  <si>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</si>
  <si>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</si>
  <si>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</si>
  <si>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</si>
  <si>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</si>
  <si>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</si>
  <si>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</si>
  <si>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</si>
  <si>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</si>
  <si>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</si>
  <si>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</si>
  <si>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</si>
  <si>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</si>
  <si>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</si>
  <si>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</si>
  <si>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</si>
  <si>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</si>
  <si>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</si>
  <si>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</si>
  <si>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</si>
  <si>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</si>
  <si>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</si>
  <si>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</si>
  <si>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</si>
  <si>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</si>
  <si>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</si>
  <si>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</si>
  <si>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</si>
  <si>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</si>
  <si>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</si>
  <si>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</si>
  <si>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</si>
  <si>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</si>
  <si>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</si>
  <si>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</si>
  <si>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</si>
  <si>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</si>
  <si>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</si>
  <si>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</si>
  <si>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</si>
  <si>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</si>
  <si>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</si>
  <si>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</si>
  <si>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</si>
  <si>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</si>
  <si>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</si>
  <si>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</si>
  <si>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</si>
  <si>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</si>
  <si>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</si>
  <si>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</si>
  <si>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</si>
  <si>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</si>
  <si>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</si>
  <si>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</si>
  <si>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</si>
  <si>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</si>
  <si>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</si>
  <si>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</si>
  <si>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</si>
  <si>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</si>
  <si>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</si>
  <si>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</si>
  <si>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</si>
  <si>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</si>
  <si>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</si>
  <si>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</si>
  <si>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</si>
  <si>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</si>
  <si>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</si>
  <si>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</si>
  <si>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</si>
  <si>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</si>
  <si>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</si>
  <si>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</si>
  <si>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</si>
  <si>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</si>
  <si>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</si>
  <si>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</si>
  <si>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</si>
  <si>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</si>
  <si>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</si>
  <si>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</si>
  <si>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</si>
  <si>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</si>
  <si>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</si>
  <si>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</si>
  <si>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</si>
  <si>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</si>
  <si>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</si>
  <si>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</si>
  <si>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</si>
  <si>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</si>
  <si>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</si>
  <si>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</si>
  <si>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</si>
  <si>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</si>
  <si>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</si>
  <si>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</si>
  <si>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</si>
  <si>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</si>
  <si>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</si>
  <si>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</si>
  <si>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</si>
  <si>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</si>
  <si>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</si>
  <si>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</si>
  <si>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</si>
  <si>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</si>
  <si>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</si>
  <si>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</si>
  <si>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</si>
  <si>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</si>
  <si>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</si>
  <si>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</si>
  <si>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</si>
  <si>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</si>
  <si>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</si>
  <si>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</si>
  <si>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</si>
  <si>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</si>
  <si>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</si>
  <si>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</si>
  <si>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</si>
  <si>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</si>
  <si>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</si>
  <si>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</si>
  <si>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</si>
  <si>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</si>
  <si>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</si>
  <si>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</si>
  <si>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</si>
  <si>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</si>
  <si>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</si>
  <si>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</si>
  <si>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</si>
  <si>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</si>
  <si>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</si>
  <si>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</si>
  <si>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</si>
  <si>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</si>
  <si>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</si>
  <si>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</si>
  <si>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</si>
  <si>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</si>
  <si>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</si>
  <si>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</si>
  <si>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</si>
  <si>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</si>
  <si>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</si>
  <si>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</si>
  <si>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</si>
  <si>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</si>
  <si>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</si>
  <si>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</si>
  <si>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</si>
  <si>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</si>
  <si>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</si>
  <si>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</si>
  <si>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</si>
  <si>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</si>
  <si>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</si>
  <si>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</si>
  <si>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</si>
  <si>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</si>
  <si>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</si>
  <si>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</si>
  <si>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</si>
  <si>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</si>
  <si>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</si>
  <si>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</si>
  <si>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</si>
  <si>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</si>
  <si>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</si>
  <si>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</si>
  <si>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</si>
  <si>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</si>
  <si>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</si>
  <si>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</si>
  <si>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</si>
  <si>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</si>
  <si>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</si>
  <si>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</si>
  <si>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</si>
  <si>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</si>
  <si>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</si>
  <si>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</si>
  <si>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</si>
  <si>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</si>
  <si>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</si>
  <si>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</si>
  <si>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</si>
  <si>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</si>
  <si>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</si>
  <si>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</si>
  <si>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</si>
  <si>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</si>
  <si>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</si>
  <si>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</si>
  <si>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</si>
  <si>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</si>
  <si>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</si>
  <si>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</si>
  <si>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</si>
  <si>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</si>
  <si>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</si>
  <si>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</si>
  <si>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</si>
  <si>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</si>
  <si>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</si>
  <si>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</si>
  <si>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</si>
  <si>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</si>
  <si>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</si>
  <si>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</si>
  <si>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</si>
  <si>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</si>
  <si>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</si>
  <si>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</si>
  <si>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</si>
  <si>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</si>
  <si>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</si>
  <si>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</si>
  <si>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</si>
  <si>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</si>
  <si>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</si>
  <si>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</si>
  <si>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</si>
  <si>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</si>
  <si>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</si>
  <si>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</si>
  <si>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</si>
  <si>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</si>
  <si>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</si>
  <si>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</si>
  <si>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</si>
  <si>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</si>
  <si>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</si>
  <si>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</si>
  <si>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</si>
  <si>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</si>
  <si>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</si>
  <si>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</si>
  <si>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</si>
  <si>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</si>
  <si>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</si>
  <si>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</si>
  <si>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</si>
  <si>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</si>
  <si>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</si>
  <si>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</si>
  <si>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</si>
  <si>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</si>
  <si>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</si>
  <si>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</si>
  <si>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</si>
  <si>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</si>
  <si>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</si>
  <si>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</si>
  <si>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</si>
  <si>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</si>
  <si>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</si>
  <si>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</si>
  <si>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</si>
  <si>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</si>
  <si>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</si>
  <si>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</si>
  <si>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</si>
  <si>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</si>
  <si>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</si>
  <si>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</si>
  <si>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</si>
  <si>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</si>
  <si>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</si>
  <si>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</si>
  <si>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</si>
  <si>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</si>
  <si>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</si>
  <si>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</si>
  <si>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</si>
  <si>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</si>
  <si>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</si>
  <si>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</si>
  <si>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</si>
  <si>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</si>
  <si>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</si>
  <si>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</si>
  <si>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</si>
  <si>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</si>
  <si>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</si>
  <si>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</si>
  <si>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</si>
  <si>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</si>
  <si>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</si>
  <si>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</si>
  <si>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</si>
  <si>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</si>
  <si>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</si>
  <si>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</si>
  <si>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</si>
  <si>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</si>
  <si>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</si>
  <si>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</si>
  <si>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</si>
  <si>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</si>
  <si>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</si>
  <si>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</si>
  <si>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</si>
  <si>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</si>
  <si>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</si>
  <si>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</si>
  <si>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</si>
  <si>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</si>
  <si>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</si>
  <si>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</si>
  <si>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</si>
  <si>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</si>
  <si>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</si>
  <si>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</si>
  <si>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</si>
  <si>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</si>
  <si>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</si>
  <si>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</si>
  <si>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</si>
  <si>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</si>
  <si>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</si>
  <si>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</si>
  <si>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</si>
  <si>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</si>
  <si>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</si>
  <si>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</si>
  <si>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</si>
  <si>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</si>
  <si>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</si>
  <si>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</si>
  <si>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</si>
  <si>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</si>
  <si>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</si>
  <si>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</si>
  <si>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</si>
  <si>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</si>
  <si>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</si>
  <si>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</si>
  <si>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</si>
  <si>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</si>
  <si>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</si>
  <si>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</si>
  <si>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</si>
  <si>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</si>
  <si>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</si>
  <si>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</si>
  <si>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</si>
  <si>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</si>
  <si>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</si>
  <si>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</si>
  <si>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</si>
  <si>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</si>
  <si>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</si>
  <si>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</si>
  <si>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</si>
  <si>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</si>
  <si>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</si>
  <si>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</si>
  <si>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</si>
  <si>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</si>
  <si>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</si>
  <si>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</si>
  <si>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</si>
  <si>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</si>
  <si>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</si>
  <si>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</si>
  <si>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</si>
  <si>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</si>
  <si>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</si>
  <si>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</si>
  <si>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</si>
  <si>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</si>
  <si>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</si>
  <si>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</si>
  <si>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</si>
  <si>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</si>
  <si>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</si>
  <si>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</si>
  <si>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</si>
  <si>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</si>
  <si>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</si>
  <si>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</si>
  <si>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</si>
  <si>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</si>
  <si>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</si>
  <si>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</si>
  <si>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</si>
  <si>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</si>
  <si>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</si>
  <si>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</si>
  <si>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</si>
  <si>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</si>
  <si>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</si>
  <si>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</si>
  <si>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</si>
  <si>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</si>
  <si>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</si>
  <si>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</si>
  <si>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</si>
  <si>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</si>
  <si>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</si>
  <si>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</si>
  <si>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</si>
  <si>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</si>
  <si>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</si>
  <si>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</si>
  <si>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</si>
  <si>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</si>
  <si>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</si>
  <si>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</si>
  <si>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</si>
  <si>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</si>
  <si>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</si>
  <si>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</si>
  <si>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</si>
  <si>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</si>
  <si>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</si>
  <si>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</si>
  <si>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</si>
  <si>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</si>
  <si>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</si>
  <si>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</si>
  <si>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</si>
  <si>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</si>
  <si>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</si>
  <si>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</si>
  <si>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</si>
  <si>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</si>
  <si>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</si>
  <si>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</si>
  <si>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</si>
  <si>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</si>
  <si>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</si>
  <si>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</si>
  <si>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</si>
  <si>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</si>
  <si>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</si>
  <si>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</si>
  <si>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</si>
  <si>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</si>
  <si>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</si>
  <si>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</si>
  <si>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</si>
  <si>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</si>
  <si>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</si>
  <si>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</si>
  <si>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</si>
  <si>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</si>
  <si>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</si>
  <si>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</si>
  <si>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</si>
  <si>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</si>
  <si>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</si>
  <si>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</si>
  <si>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</si>
  <si>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</si>
  <si>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</si>
  <si>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</si>
  <si>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</si>
  <si>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</si>
  <si>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</si>
  <si>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</si>
  <si>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</si>
  <si>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</si>
  <si>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</si>
  <si>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</si>
  <si>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</si>
  <si>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</si>
  <si>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</si>
  <si>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</si>
  <si>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</si>
  <si>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</si>
  <si>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</si>
  <si>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</si>
  <si>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</si>
  <si>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</si>
  <si>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</si>
  <si>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</si>
  <si>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</si>
  <si>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</si>
  <si>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</si>
  <si>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</si>
  <si>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</si>
  <si>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</si>
  <si>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</si>
  <si>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</si>
  <si>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</si>
  <si>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</si>
  <si>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</si>
  <si>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</si>
  <si>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</si>
  <si>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</si>
  <si>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</si>
  <si>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</si>
  <si>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</si>
  <si>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</si>
  <si>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</si>
  <si>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</si>
  <si>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</si>
  <si>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</si>
  <si>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</si>
  <si>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</si>
  <si>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</si>
  <si>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</si>
  <si>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</si>
  <si>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</si>
  <si>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</si>
  <si>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</si>
  <si>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</si>
  <si>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</si>
  <si>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</si>
  <si>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</si>
  <si>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</si>
  <si>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</si>
  <si>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</si>
  <si>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</si>
  <si>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</si>
  <si>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</si>
  <si>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</si>
  <si>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</si>
  <si>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</si>
  <si>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</si>
  <si>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</si>
  <si>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</si>
  <si>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</si>
  <si>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</si>
  <si>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</si>
  <si>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</si>
  <si>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</si>
  <si>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</si>
  <si>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</si>
  <si>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</si>
  <si>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</si>
  <si>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</si>
  <si>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</si>
  <si>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</si>
  <si>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</si>
  <si>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</si>
  <si>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</si>
  <si>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</si>
  <si>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</si>
  <si>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</si>
  <si>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</si>
  <si>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</si>
  <si>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</si>
  <si>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</si>
  <si>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</si>
  <si>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</si>
  <si>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</si>
  <si>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</si>
  <si>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</si>
  <si>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</si>
  <si>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</si>
  <si>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</si>
  <si>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</si>
  <si>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</si>
  <si>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</si>
  <si>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</si>
  <si>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</si>
  <si>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</si>
  <si>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</si>
  <si>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</si>
  <si>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</si>
  <si>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</si>
  <si>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</si>
  <si>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</si>
  <si>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</si>
  <si>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</si>
  <si>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</si>
  <si>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</si>
  <si>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</si>
  <si>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</si>
  <si>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</si>
  <si>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</si>
  <si>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</si>
  <si>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</si>
  <si>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</si>
  <si>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</si>
  <si>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</si>
  <si>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</si>
  <si>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</si>
  <si>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</si>
  <si>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</si>
  <si>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</si>
  <si>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</si>
  <si>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</si>
  <si>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</si>
  <si>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</si>
  <si>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</si>
  <si>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</si>
  <si>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</si>
  <si>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</si>
  <si>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</si>
  <si>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</si>
  <si>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</si>
  <si>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</si>
  <si>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</si>
  <si>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</si>
  <si>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</si>
  <si>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</si>
  <si>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</si>
  <si>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</si>
  <si>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</si>
  <si>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</si>
  <si>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</si>
  <si>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</si>
  <si>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</si>
  <si>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</si>
  <si>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</si>
  <si>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</si>
  <si>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</si>
  <si>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</si>
  <si>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</si>
  <si>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</si>
  <si>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</si>
  <si>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</si>
  <si>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</si>
  <si>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</si>
  <si>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</si>
  <si>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</si>
  <si>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</si>
  <si>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</si>
  <si>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</si>
  <si>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</si>
  <si>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</si>
  <si>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</si>
  <si>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</si>
  <si>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</si>
  <si>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</si>
  <si>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</si>
  <si>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</si>
  <si>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</si>
  <si>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</si>
  <si>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</si>
  <si>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</si>
  <si>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</si>
  <si>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</si>
  <si>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</si>
  <si>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</si>
  <si>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</si>
  <si>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</si>
  <si>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</si>
  <si>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</si>
  <si>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</si>
  <si>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</si>
  <si>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</si>
  <si>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</si>
  <si>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</si>
  <si>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</si>
  <si>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</si>
  <si>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</si>
  <si>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</si>
  <si>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</si>
  <si>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</si>
  <si>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</si>
  <si>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</si>
  <si>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</si>
  <si>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</si>
  <si>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</si>
  <si>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</si>
  <si>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</si>
  <si>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</si>
  <si>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</si>
  <si>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</si>
  <si>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</si>
  <si>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</si>
  <si>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</si>
  <si>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</si>
  <si>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</si>
  <si>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</si>
  <si>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</si>
  <si>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</si>
  <si>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</si>
  <si>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</si>
  <si>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</si>
  <si>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</si>
  <si>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</si>
  <si>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</si>
  <si>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</si>
  <si>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</si>
  <si>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</si>
  <si>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</si>
  <si>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</si>
  <si>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</si>
  <si>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</si>
  <si>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</si>
  <si>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</si>
  <si>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</si>
  <si>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</si>
  <si>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</si>
  <si>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</si>
  <si>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</si>
  <si>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</si>
  <si>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</si>
  <si>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</si>
  <si>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</si>
  <si>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</si>
  <si>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</si>
  <si>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</si>
  <si>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</si>
  <si>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</si>
  <si>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</si>
  <si>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</si>
  <si>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</si>
  <si>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</si>
  <si>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</si>
  <si>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</si>
  <si>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</si>
  <si>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</si>
  <si>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</si>
  <si>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</si>
  <si>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</si>
  <si>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</si>
  <si>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</si>
  <si>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</si>
  <si>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</si>
  <si>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</si>
  <si>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</si>
  <si>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</si>
  <si>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</si>
  <si>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</si>
  <si>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</si>
  <si>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</si>
  <si>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</si>
  <si>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</si>
  <si>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</si>
  <si>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</si>
  <si>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</si>
  <si>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</si>
  <si>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</si>
  <si>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</si>
  <si>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</si>
  <si>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</si>
  <si>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</si>
  <si>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</si>
  <si>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</si>
  <si>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</si>
  <si>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</si>
  <si>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</si>
  <si>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</si>
  <si>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</si>
  <si>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</si>
  <si>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</si>
  <si>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</si>
  <si>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</si>
  <si>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</si>
  <si>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</si>
  <si>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</si>
  <si>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</si>
  <si>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</si>
  <si>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</si>
  <si>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</si>
  <si>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</si>
  <si>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</si>
  <si>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</si>
  <si>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</si>
  <si>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</si>
  <si>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</si>
  <si>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</si>
  <si>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</si>
  <si>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</si>
  <si>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</si>
  <si>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</si>
  <si>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</si>
  <si>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</si>
  <si>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</si>
  <si>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</si>
  <si>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</si>
  <si>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</si>
  <si>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</si>
  <si>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</si>
  <si>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</si>
  <si>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</si>
  <si>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</si>
  <si>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</si>
  <si>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</si>
  <si>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</si>
  <si>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</si>
  <si>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</si>
  <si>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</si>
  <si>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</si>
  <si>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</si>
  <si>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</si>
  <si>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</si>
  <si>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</si>
  <si>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</si>
  <si>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</si>
  <si>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</si>
  <si>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</si>
  <si>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</si>
  <si>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</si>
  <si>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</si>
  <si>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</si>
  <si>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</si>
  <si>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</si>
  <si>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</si>
  <si>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</si>
  <si>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</si>
  <si>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</si>
  <si>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</si>
  <si>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</si>
  <si>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</si>
  <si>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</si>
  <si>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</si>
  <si>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</si>
  <si>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</si>
  <si>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</si>
  <si>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</si>
  <si>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</si>
  <si>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</si>
  <si>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</si>
  <si>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</si>
  <si>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</si>
  <si>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</si>
  <si>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</si>
  <si>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</si>
  <si>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</si>
  <si>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</si>
  <si>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</si>
  <si>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</si>
  <si>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</si>
  <si>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</si>
  <si>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</si>
  <si>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</si>
  <si>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</si>
  <si>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</si>
  <si>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</si>
  <si>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</si>
  <si>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</si>
  <si>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</si>
  <si>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</si>
  <si>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</si>
  <si>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</si>
  <si>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</si>
  <si>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</si>
  <si>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</si>
  <si>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</si>
  <si>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</si>
  <si>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</si>
  <si>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</si>
  <si>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</si>
  <si>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</si>
  <si>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</si>
  <si>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</si>
  <si>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</si>
  <si>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</si>
  <si>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</si>
  <si>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</si>
  <si>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</si>
  <si>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</si>
  <si>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</si>
  <si>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</si>
  <si>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</si>
  <si>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</si>
  <si>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</si>
  <si>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</si>
  <si>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</si>
  <si>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</si>
  <si>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</si>
  <si>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</si>
  <si>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</si>
  <si>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</si>
  <si>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</si>
  <si>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</si>
  <si>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</si>
  <si>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</si>
  <si>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</si>
  <si>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</si>
  <si>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</si>
  <si>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</si>
  <si>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</si>
  <si>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</si>
  <si>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</si>
  <si>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</si>
  <si>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</si>
  <si>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</si>
  <si>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</si>
  <si>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</si>
  <si>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</si>
  <si>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</si>
  <si>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</si>
  <si>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</si>
  <si>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</si>
  <si>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</si>
  <si>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</si>
  <si>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</si>
  <si>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</si>
  <si>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</si>
  <si>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</si>
  <si>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</si>
  <si>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</si>
  <si>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</si>
  <si>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</si>
  <si>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</si>
  <si>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</si>
  <si>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</si>
  <si>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</si>
  <si>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</si>
  <si>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</si>
  <si>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</si>
  <si>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</si>
  <si>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</si>
  <si>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</si>
  <si>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</si>
  <si>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</si>
  <si>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</si>
  <si>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</si>
  <si>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</si>
  <si>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</si>
  <si>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</si>
  <si>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</si>
  <si>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</si>
  <si>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</si>
  <si>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</si>
  <si>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</si>
  <si>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</si>
  <si>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</si>
  <si>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</si>
  <si>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</si>
  <si>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</si>
  <si>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</si>
  <si>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</si>
  <si>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</si>
  <si>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</si>
  <si>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</si>
  <si>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</si>
  <si>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</si>
  <si>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</si>
  <si>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</si>
  <si>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</si>
  <si>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</si>
  <si>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</si>
  <si>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</si>
  <si>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</si>
  <si>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</si>
  <si>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</si>
  <si>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</si>
  <si>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</si>
  <si>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</si>
  <si>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</si>
  <si>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</si>
  <si>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</si>
  <si>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</si>
  <si>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</si>
  <si>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</si>
  <si>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</si>
  <si>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</si>
  <si>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</si>
  <si>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</si>
  <si>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</si>
  <si>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</si>
  <si>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</si>
  <si>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</si>
  <si>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</si>
  <si>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</si>
  <si>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</si>
  <si>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</si>
  <si>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</si>
  <si>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</si>
  <si>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</si>
  <si>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</si>
  <si>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</si>
  <si>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</si>
  <si>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</si>
  <si>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</si>
  <si>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</si>
  <si>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</si>
  <si>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</si>
  <si>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</si>
  <si>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</si>
  <si>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</si>
  <si>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</si>
  <si>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</si>
  <si>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</si>
  <si>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</si>
  <si>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</si>
  <si>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</si>
  <si>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</si>
  <si>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</si>
  <si>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</si>
  <si>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</si>
  <si>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</si>
  <si>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</si>
  <si>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</si>
  <si>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</si>
  <si>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</si>
  <si>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</si>
  <si>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</si>
  <si>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</si>
  <si>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</si>
  <si>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</si>
  <si>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</si>
  <si>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</si>
  <si>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</si>
  <si>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</si>
  <si>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</si>
  <si>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</si>
  <si>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</si>
  <si>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</si>
  <si>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</si>
  <si>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</si>
  <si>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</si>
  <si>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</si>
  <si>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</si>
  <si>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</si>
  <si>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</si>
  <si>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</si>
  <si>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</si>
  <si>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</si>
  <si>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</si>
  <si>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</si>
  <si>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</si>
  <si>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</si>
  <si>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</si>
  <si>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</si>
  <si>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</si>
  <si>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</si>
  <si>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</si>
  <si>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</si>
  <si>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</si>
  <si>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</si>
  <si>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</si>
  <si>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</si>
  <si>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</si>
  <si>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</si>
  <si>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</si>
  <si>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</si>
  <si>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</si>
  <si>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</si>
  <si>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</si>
  <si>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</si>
  <si>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</si>
  <si>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</si>
  <si>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</si>
  <si>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</si>
  <si>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</si>
  <si>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</si>
  <si>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</si>
  <si>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</si>
  <si>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</si>
  <si>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</si>
  <si>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</si>
  <si>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</si>
  <si>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</si>
  <si>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</si>
  <si>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</si>
  <si>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</si>
  <si>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</si>
  <si>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</si>
  <si>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</si>
  <si>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</si>
  <si>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</si>
  <si>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</si>
  <si>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</si>
  <si>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</si>
  <si>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</si>
  <si>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</si>
  <si>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</si>
  <si>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</si>
  <si>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</si>
  <si>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</si>
  <si>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</si>
  <si>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</si>
  <si>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</si>
  <si>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</si>
  <si>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</si>
  <si>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</si>
  <si>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</si>
  <si>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</si>
  <si>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</si>
  <si>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</si>
  <si>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</si>
  <si>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</si>
  <si>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</si>
  <si>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</si>
  <si>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</si>
  <si>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</si>
  <si>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</si>
  <si>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</si>
  <si>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</si>
  <si>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</si>
  <si>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</si>
  <si>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</si>
  <si>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</si>
  <si>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</si>
  <si>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</si>
  <si>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</si>
  <si>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</si>
  <si>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</si>
  <si>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</si>
  <si>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</si>
  <si>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</si>
  <si>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</si>
  <si>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</si>
  <si>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</si>
  <si>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</si>
  <si>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</si>
  <si>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</si>
  <si>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</si>
  <si>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</si>
  <si>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</si>
  <si>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</si>
  <si>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</si>
  <si>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</si>
  <si>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</si>
  <si>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</si>
  <si>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</si>
  <si>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</si>
  <si>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</si>
  <si>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</si>
  <si>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</si>
  <si>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</si>
  <si>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</si>
  <si>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</si>
  <si>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</si>
  <si>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</si>
  <si>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</si>
  <si>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</si>
  <si>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</si>
  <si>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</si>
  <si>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</si>
  <si>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</si>
  <si>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</si>
  <si>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</si>
  <si>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</si>
  <si>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</si>
  <si>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</si>
  <si>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</si>
  <si>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</si>
  <si>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</si>
  <si>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</si>
  <si>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</si>
  <si>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</si>
  <si>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</si>
  <si>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</si>
  <si>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</si>
  <si>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</si>
  <si>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</si>
  <si>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</si>
  <si>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</si>
  <si>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</si>
  <si>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</si>
  <si>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</si>
  <si>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</si>
  <si>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</si>
  <si>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</si>
  <si>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</si>
  <si>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</si>
  <si>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</si>
  <si>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</si>
  <si>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</si>
  <si>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</si>
  <si>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</si>
  <si>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</si>
  <si>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</si>
  <si>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</si>
  <si>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</si>
  <si>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</si>
  <si>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</si>
  <si>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</si>
  <si>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</si>
  <si>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</si>
  <si>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</si>
  <si>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</si>
  <si>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</si>
  <si>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</si>
  <si>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</si>
  <si>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</si>
  <si>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</si>
  <si>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</si>
  <si>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</si>
  <si>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</si>
  <si>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</si>
  <si>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</si>
  <si>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</si>
  <si>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</si>
  <si>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</si>
  <si>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</si>
  <si>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</si>
  <si>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</si>
  <si>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</si>
  <si>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</si>
  <si>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</si>
  <si>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</si>
  <si>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</si>
  <si>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</si>
  <si>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</si>
  <si>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</si>
  <si>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</si>
  <si>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</si>
  <si>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</si>
  <si>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</si>
  <si>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</si>
  <si>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</si>
  <si>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</si>
  <si>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</si>
  <si>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</si>
  <si>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</si>
  <si>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</si>
  <si>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</si>
  <si>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</si>
  <si>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</si>
  <si>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</si>
  <si>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</si>
  <si>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</si>
  <si>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</si>
  <si>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</si>
  <si>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</si>
  <si>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</si>
  <si>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</si>
  <si>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</si>
  <si>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</si>
  <si>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</si>
  <si>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</si>
  <si>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</si>
  <si>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</si>
  <si>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</si>
  <si>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</si>
  <si>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</si>
  <si>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</si>
  <si>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</si>
  <si>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</si>
  <si>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</si>
  <si>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</si>
  <si>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</si>
  <si>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</si>
  <si>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</si>
  <si>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</si>
  <si>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</si>
  <si>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</si>
  <si>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</si>
  <si>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</si>
  <si>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</si>
  <si>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</si>
  <si>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</si>
  <si>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</si>
  <si>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</si>
  <si>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</si>
  <si>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</si>
  <si>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</si>
  <si>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</si>
  <si>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</si>
  <si>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</si>
  <si>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</si>
  <si>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</si>
  <si>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</si>
  <si>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</si>
  <si>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</si>
  <si>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</si>
  <si>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</si>
  <si>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</si>
  <si>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</si>
  <si>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</si>
  <si>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</si>
  <si>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</si>
  <si>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</si>
  <si>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</si>
  <si>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</si>
  <si>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</si>
  <si>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</si>
  <si>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</si>
  <si>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</si>
  <si>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</si>
  <si>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</si>
  <si>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</si>
  <si>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</si>
  <si>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</si>
  <si>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</si>
  <si>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</si>
  <si>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</si>
  <si>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</si>
  <si>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</si>
  <si>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</si>
  <si>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</si>
  <si>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</si>
  <si>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</si>
  <si>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</si>
  <si>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</si>
  <si>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</si>
  <si>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</si>
  <si>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</si>
  <si>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</si>
  <si>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</si>
  <si>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</si>
  <si>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</si>
  <si>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</si>
  <si>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</si>
  <si>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</si>
  <si>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</si>
  <si>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</si>
  <si>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</si>
  <si>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</si>
  <si>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</si>
  <si>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</si>
  <si>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</si>
  <si>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</si>
  <si>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</si>
  <si>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</si>
  <si>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</si>
  <si>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</si>
  <si>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</si>
  <si>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</si>
  <si>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</si>
  <si>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</si>
  <si>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</si>
  <si>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</si>
  <si>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</si>
  <si>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</si>
  <si>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</si>
  <si>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</si>
  <si>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</si>
  <si>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</si>
  <si>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</si>
  <si>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</si>
  <si>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</si>
  <si>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</si>
  <si>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</si>
  <si>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</si>
  <si>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</si>
  <si>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</si>
  <si>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</si>
  <si>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</si>
  <si>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</si>
  <si>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</si>
  <si>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</si>
  <si>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</si>
  <si>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</si>
  <si>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</si>
  <si>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</si>
  <si>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</si>
  <si>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</si>
  <si>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</si>
  <si>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</si>
  <si>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</si>
  <si>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</si>
  <si>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</si>
  <si>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</si>
  <si>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</si>
  <si>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</si>
  <si>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</si>
  <si>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</si>
  <si>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</si>
  <si>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</si>
  <si>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</si>
  <si>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</si>
  <si>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</si>
  <si>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</si>
  <si>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</si>
  <si>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</si>
  <si>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</si>
  <si>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</si>
  <si>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</si>
  <si>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</si>
  <si>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</si>
  <si>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</si>
  <si>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</si>
  <si>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</si>
  <si>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</si>
  <si>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</si>
  <si>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</si>
  <si>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</si>
  <si>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</si>
  <si>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</si>
  <si>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</si>
  <si>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</si>
  <si>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</si>
  <si>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</si>
  <si>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</si>
  <si>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</si>
  <si>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</si>
  <si>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</si>
  <si>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</si>
  <si>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</si>
  <si>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</si>
  <si>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</si>
  <si>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</si>
  <si>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</si>
  <si>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</si>
  <si>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</si>
  <si>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</si>
  <si>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</si>
  <si>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</si>
  <si>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</si>
  <si>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</si>
  <si>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</si>
  <si>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</si>
  <si>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</si>
  <si>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</si>
  <si>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</si>
  <si>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</si>
  <si>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</si>
  <si>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</si>
  <si>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</si>
  <si>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</si>
  <si>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</si>
  <si>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</si>
  <si>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</si>
  <si>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</si>
  <si>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</si>
  <si>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</si>
  <si>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</si>
  <si>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</si>
  <si>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</si>
  <si>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</si>
  <si>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</si>
  <si>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</si>
  <si>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</si>
  <si>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</si>
  <si>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</si>
  <si>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</si>
  <si>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</si>
  <si>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</si>
  <si>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</si>
  <si>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</si>
  <si>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</si>
  <si>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</si>
  <si>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</si>
  <si>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</si>
  <si>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</si>
  <si>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</si>
  <si>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</si>
  <si>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</si>
  <si>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</si>
  <si>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</si>
  <si>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</si>
  <si>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</si>
  <si>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</si>
  <si>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</si>
  <si>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</si>
  <si>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</si>
  <si>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</si>
  <si>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</si>
  <si>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</si>
  <si>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</si>
  <si>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</si>
  <si>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</si>
  <si>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</si>
  <si>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</si>
  <si>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</si>
  <si>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</si>
  <si>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</si>
  <si>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</si>
  <si>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</si>
  <si>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</si>
  <si>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</si>
  <si>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</si>
  <si>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</si>
  <si>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</si>
  <si>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</si>
  <si>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</si>
  <si>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</si>
  <si>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</si>
  <si>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</si>
  <si>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</si>
  <si>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</si>
  <si>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</si>
  <si>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</si>
  <si>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</si>
  <si>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</si>
  <si>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</si>
  <si>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</si>
  <si>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</si>
  <si>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</si>
  <si>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</si>
  <si>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</si>
  <si>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</si>
  <si>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</si>
  <si>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</si>
  <si>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</si>
  <si>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</si>
  <si>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</si>
  <si>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</si>
  <si>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</si>
  <si>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</si>
  <si>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</si>
  <si>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</si>
  <si>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</si>
  <si>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</si>
  <si>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</si>
  <si>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</si>
  <si>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</si>
  <si>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</si>
  <si>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</si>
  <si>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</si>
  <si>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</si>
  <si>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</si>
  <si>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</si>
  <si>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</si>
  <si>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</si>
  <si>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</si>
  <si>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</si>
  <si>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</si>
  <si>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</si>
  <si>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</si>
  <si>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</si>
  <si>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</si>
  <si>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</si>
  <si>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</si>
  <si>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</si>
  <si>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</si>
  <si>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</si>
  <si>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</si>
  <si>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</si>
  <si>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</si>
  <si>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</si>
  <si>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</si>
  <si>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</si>
  <si>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</si>
  <si>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</si>
  <si>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</si>
  <si>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</si>
  <si>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</si>
  <si>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</si>
  <si>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</si>
  <si>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</si>
  <si>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</si>
  <si>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</si>
  <si>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</si>
  <si>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</si>
  <si>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</si>
  <si>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</si>
  <si>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</si>
  <si>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</si>
  <si>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</si>
  <si>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</si>
  <si>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</si>
  <si>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</si>
  <si>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</si>
  <si>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</si>
  <si>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</si>
  <si>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</si>
  <si>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</si>
  <si>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</si>
  <si>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</si>
  <si>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</si>
  <si>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</si>
  <si>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</si>
  <si>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</si>
  <si>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</si>
  <si>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</si>
  <si>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</si>
  <si>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</si>
  <si>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</si>
  <si>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</si>
  <si>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</si>
  <si>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</si>
  <si>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</si>
  <si>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</si>
  <si>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</si>
  <si>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</si>
  <si>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</si>
  <si>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</si>
  <si>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</si>
  <si>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</si>
  <si>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</si>
  <si>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</si>
  <si>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</si>
  <si>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</si>
  <si>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</si>
  <si>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</si>
  <si>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</si>
  <si>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</si>
  <si>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</si>
  <si>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</si>
  <si>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</si>
  <si>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</si>
  <si>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</si>
  <si>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</si>
  <si>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</si>
  <si>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</si>
  <si>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</si>
  <si>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</si>
  <si>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</si>
  <si>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</si>
  <si>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</si>
  <si>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</si>
  <si>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</si>
  <si>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</si>
  <si>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</si>
  <si>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</si>
  <si>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</si>
  <si>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</si>
  <si>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</si>
  <si>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</si>
  <si>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</si>
  <si>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</si>
  <si>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</si>
  <si>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</si>
  <si>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</si>
  <si>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</si>
  <si>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</si>
  <si>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</si>
  <si>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</si>
  <si>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</si>
  <si>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</si>
  <si>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</si>
  <si>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</si>
  <si>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</si>
  <si>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</si>
  <si>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</si>
  <si>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</si>
  <si>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</si>
  <si>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</si>
  <si>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</si>
  <si>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</si>
  <si>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</si>
  <si>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</si>
  <si>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</si>
  <si>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</si>
  <si>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</si>
  <si>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</si>
  <si>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</si>
  <si>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</si>
  <si>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</si>
  <si>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</si>
  <si>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</si>
  <si>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</si>
  <si>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</si>
  <si>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</si>
  <si>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</si>
  <si>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</si>
  <si>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</si>
  <si>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</si>
  <si>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</si>
  <si>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</si>
  <si>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</si>
  <si>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</si>
  <si>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</si>
  <si>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</si>
  <si>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</si>
  <si>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</si>
  <si>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</si>
  <si>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</si>
  <si>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</si>
  <si>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</si>
  <si>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</si>
  <si>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</si>
  <si>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</si>
  <si>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</si>
  <si>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</si>
  <si>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</si>
  <si>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</si>
  <si>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</si>
  <si>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</si>
  <si>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</si>
  <si>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</si>
  <si>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</si>
  <si>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</si>
  <si>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</si>
  <si>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</si>
  <si>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</si>
  <si>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</si>
  <si>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</si>
  <si>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</si>
  <si>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</si>
  <si>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</si>
  <si>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</si>
  <si>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</si>
  <si>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</si>
  <si>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</si>
  <si>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</si>
  <si>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</si>
  <si>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</si>
  <si>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</si>
  <si>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</si>
  <si>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</si>
  <si>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</si>
  <si>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</si>
  <si>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</si>
  <si>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</si>
  <si>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</si>
  <si>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</si>
  <si>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</si>
  <si>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</si>
  <si>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</si>
  <si>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</si>
  <si>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</si>
  <si>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</si>
  <si>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</si>
  <si>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</si>
  <si>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</si>
  <si>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</si>
  <si>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</si>
  <si>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</si>
  <si>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</si>
  <si>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</si>
  <si>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</si>
  <si>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</si>
  <si>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</si>
  <si>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</si>
  <si>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</si>
  <si>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</si>
  <si>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</si>
  <si>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</si>
  <si>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</si>
  <si>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</si>
  <si>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</si>
  <si>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</si>
  <si>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</si>
  <si>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</si>
  <si>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</si>
  <si>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</si>
  <si>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</si>
  <si>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</si>
  <si>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</si>
  <si>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</si>
  <si>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</si>
  <si>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</si>
  <si>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</si>
  <si>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</si>
  <si>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</si>
  <si>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</si>
  <si>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</si>
  <si>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</si>
  <si>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</si>
  <si>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</si>
  <si>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</si>
  <si>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</si>
  <si>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</si>
  <si>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</si>
  <si>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</si>
  <si>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</si>
  <si>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</si>
  <si>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</si>
  <si>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</si>
  <si>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</si>
  <si>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</si>
  <si>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</si>
  <si>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</si>
  <si>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</si>
  <si>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</si>
  <si>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</si>
  <si>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</si>
  <si>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</si>
  <si>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</si>
  <si>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</si>
  <si>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</si>
  <si>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</si>
  <si>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</si>
  <si>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</si>
  <si>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</si>
  <si>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</si>
  <si>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</si>
  <si>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</si>
  <si>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</si>
  <si>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</si>
  <si>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</si>
  <si>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</si>
  <si>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</si>
  <si>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</si>
  <si>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</si>
  <si>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</si>
  <si>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</si>
  <si>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</si>
  <si>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</si>
  <si>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</si>
  <si>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</si>
  <si>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</si>
  <si>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</si>
  <si>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</si>
  <si>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</si>
  <si>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</si>
  <si>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</si>
  <si>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</si>
  <si>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</si>
  <si>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</si>
  <si>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</si>
  <si>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</si>
  <si>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</si>
  <si>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</si>
  <si>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</si>
  <si>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</si>
  <si>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</si>
  <si>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</si>
  <si>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</si>
  <si>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</si>
  <si>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</si>
  <si>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</si>
  <si>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</si>
  <si>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</si>
  <si>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</si>
  <si>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</si>
  <si>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</si>
  <si>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</si>
  <si>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</si>
  <si>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</si>
  <si>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</si>
  <si>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</si>
  <si>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</si>
  <si>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</si>
  <si>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</si>
  <si>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</si>
  <si>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</si>
  <si>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</si>
  <si>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</si>
  <si>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</si>
  <si>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</si>
  <si>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</si>
  <si>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</si>
  <si>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</si>
  <si>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</si>
  <si>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</si>
  <si>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</si>
  <si>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</si>
  <si>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</si>
  <si>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</si>
  <si>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</si>
  <si>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</si>
  <si>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</si>
  <si>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</si>
  <si>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</si>
  <si>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</si>
  <si>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</si>
  <si>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</si>
  <si>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</si>
  <si>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</si>
  <si>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</si>
  <si>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</si>
  <si>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</si>
  <si>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</si>
  <si>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</si>
  <si>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</si>
  <si>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</si>
  <si>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</si>
  <si>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</si>
  <si>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</si>
  <si>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</si>
  <si>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</si>
  <si>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</si>
  <si>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</si>
  <si>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</si>
  <si>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</si>
  <si>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</si>
  <si>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</si>
  <si>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</si>
  <si>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</si>
  <si>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</si>
  <si>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</si>
  <si>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</si>
  <si>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</si>
  <si>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</si>
  <si>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</si>
  <si>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</si>
  <si>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</si>
  <si>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</si>
  <si>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</si>
  <si>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</si>
  <si>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</si>
  <si>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</si>
  <si>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</si>
  <si>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</si>
  <si>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</si>
  <si>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</si>
  <si>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</si>
  <si>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</si>
  <si>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</si>
  <si>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</si>
  <si>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</si>
  <si>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</si>
  <si>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</si>
  <si>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</si>
  <si>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</si>
  <si>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</si>
  <si>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</si>
  <si>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</si>
  <si>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</si>
  <si>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</si>
  <si>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</si>
  <si>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</si>
  <si>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</si>
  <si>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</si>
  <si>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</si>
  <si>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</si>
  <si>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</si>
  <si>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</si>
  <si>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</si>
  <si>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</si>
  <si>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</si>
  <si>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</si>
  <si>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</si>
  <si>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</si>
  <si>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</si>
  <si>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</si>
  <si>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</si>
  <si>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</si>
  <si>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</si>
  <si>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</si>
  <si>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</si>
  <si>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</si>
  <si>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</si>
  <si>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</si>
  <si>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</si>
  <si>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</si>
  <si>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</si>
  <si>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</si>
  <si>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</si>
  <si>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</si>
  <si>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</si>
  <si>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</si>
  <si>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</si>
  <si>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</si>
  <si>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</si>
  <si>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</si>
  <si>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</si>
  <si>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</si>
  <si>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</si>
  <si>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</si>
  <si>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</si>
  <si>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</si>
  <si>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</si>
  <si>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</si>
  <si>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</si>
  <si>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</si>
  <si>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</si>
  <si>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</si>
  <si>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</si>
  <si>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</si>
  <si>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</si>
  <si>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</si>
  <si>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</si>
  <si>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</si>
  <si>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</si>
  <si>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</si>
  <si>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</si>
  <si>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</si>
  <si>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</si>
  <si>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</si>
  <si>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</si>
  <si>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</si>
  <si>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</si>
  <si>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</si>
  <si>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</si>
  <si>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</si>
  <si>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</si>
  <si>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</si>
  <si>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</si>
  <si>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</si>
  <si>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</si>
  <si>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</si>
  <si>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</si>
  <si>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</si>
  <si>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</si>
  <si>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</si>
  <si>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</si>
  <si>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</si>
  <si>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</si>
  <si>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</si>
  <si>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</si>
  <si>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</si>
  <si>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</si>
  <si>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</si>
  <si>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</si>
  <si>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</si>
  <si>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</si>
  <si>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</si>
  <si>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</si>
  <si>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</si>
  <si>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</si>
  <si>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</si>
  <si>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</si>
  <si>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</si>
  <si>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</si>
  <si>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</si>
  <si>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</si>
  <si>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</si>
  <si>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</si>
  <si>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</si>
  <si>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</si>
  <si>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</si>
  <si>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</si>
  <si>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</si>
  <si>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</si>
  <si>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</si>
  <si>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</si>
  <si>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</si>
  <si>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</si>
  <si>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</si>
  <si>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</si>
  <si>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</si>
  <si>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</si>
  <si>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</si>
  <si>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</si>
  <si>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</si>
  <si>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</si>
  <si>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</si>
  <si>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</si>
  <si>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</si>
  <si>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</si>
  <si>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</si>
  <si>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</si>
  <si>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</si>
  <si>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</si>
  <si>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</si>
  <si>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</si>
  <si>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</si>
  <si>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</si>
  <si>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</si>
  <si>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</si>
  <si>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</si>
  <si>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</si>
  <si>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</si>
  <si>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</si>
  <si>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</si>
  <si>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</si>
  <si>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</si>
  <si>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</si>
  <si>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</si>
  <si>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</si>
  <si>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</si>
  <si>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</si>
  <si>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</si>
  <si>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</si>
  <si>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</si>
  <si>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</si>
  <si>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</si>
  <si>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</si>
  <si>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</si>
  <si>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</si>
  <si>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</si>
  <si>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</si>
  <si>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</si>
  <si>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</si>
  <si>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</si>
  <si>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</si>
  <si>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</si>
  <si>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</si>
  <si>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</si>
  <si>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</si>
  <si>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</si>
  <si>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</si>
  <si>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</si>
  <si>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</si>
  <si>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</si>
  <si>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</si>
  <si>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</si>
  <si>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</si>
  <si>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</si>
  <si>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</si>
  <si>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</si>
  <si>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</si>
  <si>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</si>
  <si>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</si>
  <si>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</si>
  <si>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</si>
  <si>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</si>
  <si>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</si>
  <si>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</si>
  <si>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</si>
  <si>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</si>
  <si>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</si>
  <si>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</si>
  <si>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</si>
  <si>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</si>
  <si>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</si>
  <si>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</si>
  <si>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</si>
  <si>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</si>
  <si>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</si>
  <si>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</si>
  <si>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</si>
  <si>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</si>
  <si>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</si>
  <si>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</si>
  <si>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</si>
  <si>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</si>
  <si>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</si>
  <si>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</si>
  <si>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</si>
  <si>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</si>
  <si>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</si>
  <si>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</si>
  <si>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</si>
  <si>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</si>
  <si>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</si>
  <si>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</si>
  <si>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</si>
  <si>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</si>
  <si>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</si>
  <si>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</si>
  <si>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</si>
  <si>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</si>
  <si>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</si>
  <si>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</si>
  <si>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</si>
  <si>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</si>
  <si>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</si>
  <si>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</si>
  <si>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</si>
  <si>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</si>
  <si>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</si>
  <si>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</si>
  <si>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</si>
  <si>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</si>
  <si>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</si>
  <si>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</si>
  <si>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</si>
  <si>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</si>
  <si>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</si>
  <si>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</si>
  <si>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</si>
  <si>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</si>
  <si>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</si>
  <si>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</si>
  <si>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</si>
  <si>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</si>
  <si>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</si>
  <si>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</si>
  <si>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</si>
  <si>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</si>
  <si>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</si>
  <si>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</si>
  <si>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</si>
  <si>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</si>
  <si>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</si>
  <si>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</si>
  <si>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</si>
  <si>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</si>
  <si>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</si>
  <si>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</si>
  <si>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</si>
  <si>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</si>
  <si>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</si>
  <si>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</si>
  <si>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</si>
  <si>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</si>
  <si>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</si>
  <si>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</si>
  <si>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</si>
  <si>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</si>
  <si>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</si>
  <si>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</si>
  <si>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</si>
  <si>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</si>
  <si>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</si>
  <si>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</si>
  <si>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</si>
  <si>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</si>
  <si>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</si>
  <si>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</si>
  <si>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</si>
  <si>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</si>
  <si>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</si>
  <si>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</si>
  <si>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</si>
  <si>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</si>
  <si>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</si>
  <si>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</si>
  <si>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</si>
  <si>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</si>
  <si>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</si>
  <si>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</si>
  <si>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</si>
  <si>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</si>
  <si>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</si>
  <si>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</si>
  <si>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</si>
  <si>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</si>
  <si>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</si>
  <si>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</si>
  <si>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</si>
  <si>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</si>
  <si>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</si>
  <si>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</si>
  <si>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</si>
  <si>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</si>
  <si>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</si>
  <si>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</si>
  <si>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</si>
  <si>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</si>
  <si>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</si>
  <si>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</si>
  <si>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</si>
  <si>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</si>
  <si>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</si>
  <si>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</si>
  <si>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</si>
  <si>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</si>
  <si>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</si>
  <si>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</si>
  <si>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</si>
  <si>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</si>
  <si>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</si>
  <si>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</si>
  <si>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</si>
  <si>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</si>
  <si>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</si>
  <si>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</si>
  <si>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</si>
  <si>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</si>
  <si>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</si>
  <si>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</si>
  <si>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</si>
  <si>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</si>
  <si>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</si>
  <si>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</si>
  <si>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</si>
  <si>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</si>
  <si>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</si>
  <si>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</si>
  <si>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</si>
  <si>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</si>
  <si>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</si>
  <si>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</si>
  <si>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</si>
  <si>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</si>
  <si>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</si>
  <si>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</si>
  <si>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</si>
  <si>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</si>
  <si>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</si>
  <si>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</si>
  <si>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</si>
  <si>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</si>
  <si>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</si>
  <si>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</si>
  <si>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</si>
  <si>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</si>
  <si>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</si>
  <si>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</si>
  <si>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</si>
  <si>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</si>
  <si>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</si>
  <si>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</si>
  <si>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</si>
  <si>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</si>
  <si>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</si>
  <si>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</si>
  <si>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</si>
  <si>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</si>
  <si>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</si>
  <si>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</si>
  <si>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</si>
  <si>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</si>
  <si>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</si>
  <si>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</si>
  <si>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</si>
  <si>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</si>
  <si>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</si>
  <si>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</si>
  <si>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</si>
  <si>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</si>
  <si>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</si>
  <si>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</si>
  <si>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</si>
  <si>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</si>
  <si>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</si>
  <si>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</si>
  <si>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</si>
  <si>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</si>
  <si>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</si>
  <si>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</si>
  <si>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</si>
  <si>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</si>
  <si>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</si>
  <si>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</si>
  <si>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</si>
  <si>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</si>
  <si>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</si>
  <si>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</si>
  <si>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</si>
  <si>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</si>
  <si>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</si>
  <si>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</si>
  <si>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</si>
  <si>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</si>
  <si>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</si>
  <si>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</si>
  <si>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</si>
  <si>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</si>
  <si>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</si>
  <si>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</si>
  <si>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</si>
  <si>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</si>
  <si>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</si>
  <si>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</si>
  <si>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</si>
  <si>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</si>
  <si>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</si>
  <si>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</si>
  <si>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</si>
  <si>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</si>
  <si>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</si>
  <si>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</si>
  <si>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</si>
  <si>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</si>
  <si>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</si>
  <si>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</si>
  <si>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</si>
  <si>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</si>
  <si>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</si>
  <si>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</si>
  <si>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</si>
  <si>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</si>
  <si>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</si>
  <si>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</si>
  <si>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</si>
  <si>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</si>
  <si>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</si>
  <si>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</si>
  <si>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</si>
  <si>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</si>
  <si>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</si>
  <si>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</si>
  <si>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</si>
  <si>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</si>
  <si>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</si>
  <si>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</si>
  <si>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</si>
  <si>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</si>
  <si>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</si>
  <si>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</si>
  <si>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</si>
  <si>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</si>
  <si>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</si>
  <si>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</si>
  <si>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</si>
  <si>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</si>
  <si>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</si>
  <si>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</si>
  <si>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</si>
  <si>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</si>
  <si>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</si>
  <si>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</si>
  <si>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</si>
  <si>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</si>
  <si>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</si>
  <si>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</si>
  <si>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</si>
  <si>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</si>
  <si>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</si>
  <si>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</si>
  <si>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</si>
  <si>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</si>
  <si>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</si>
  <si>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</si>
  <si>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</si>
  <si>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</si>
  <si>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</si>
  <si>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</si>
  <si>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</si>
  <si>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</si>
  <si>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</si>
  <si>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</si>
  <si>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</si>
  <si>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</si>
  <si>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</si>
  <si>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</si>
  <si>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</si>
  <si>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</si>
  <si>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</si>
  <si>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</si>
  <si>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</si>
  <si>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</si>
  <si>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</si>
  <si>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</si>
  <si>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</si>
  <si>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</si>
  <si>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</si>
  <si>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</si>
  <si>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</si>
  <si>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</si>
  <si>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</si>
  <si>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</si>
  <si>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</si>
  <si>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</si>
  <si>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</si>
  <si>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</si>
  <si>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</si>
  <si>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</si>
  <si>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</si>
  <si>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</si>
  <si>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</si>
  <si>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</si>
  <si>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</si>
  <si>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</si>
  <si>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</si>
  <si>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</si>
  <si>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</si>
  <si>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</si>
  <si>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</si>
  <si>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</si>
  <si>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</si>
  <si>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</si>
  <si>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</si>
  <si>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</si>
  <si>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</si>
  <si>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</si>
  <si>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</si>
  <si>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</si>
  <si>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</si>
  <si>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</si>
  <si>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</si>
  <si>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</si>
  <si>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</si>
  <si>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</si>
  <si>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</si>
  <si>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</si>
  <si>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</si>
  <si>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</si>
  <si>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</si>
  <si>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</si>
  <si>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</si>
  <si>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</si>
  <si>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</si>
  <si>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</si>
  <si>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</si>
  <si>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</si>
  <si>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</si>
  <si>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</si>
  <si>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</si>
  <si>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</si>
  <si>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</si>
  <si>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</si>
  <si>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</si>
  <si>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</si>
  <si>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</si>
  <si>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</si>
  <si>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</si>
  <si>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</si>
  <si>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</si>
  <si>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</si>
  <si>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</si>
  <si>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</si>
  <si>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</si>
  <si>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</si>
  <si>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</si>
  <si>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</si>
  <si>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</si>
  <si>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</si>
  <si>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</si>
  <si>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</si>
  <si>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</si>
  <si>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</si>
  <si>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</si>
  <si>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</si>
  <si>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</si>
  <si>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</si>
  <si>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</si>
  <si>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</si>
  <si>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</si>
  <si>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</si>
  <si>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</si>
  <si>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</si>
  <si>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</si>
  <si>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</si>
  <si>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</si>
  <si>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</si>
  <si>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</si>
  <si>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</si>
  <si>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</si>
  <si>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</si>
  <si>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</si>
  <si>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</si>
  <si>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</si>
  <si>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</si>
  <si>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</si>
  <si>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</si>
  <si>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</si>
  <si>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</si>
  <si>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</si>
  <si>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</si>
  <si>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</si>
  <si>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</si>
  <si>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</si>
  <si>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</si>
  <si>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</si>
  <si>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</si>
  <si>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</si>
  <si>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</si>
  <si>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</si>
  <si>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</si>
  <si>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</si>
  <si>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</si>
  <si>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</si>
  <si>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</si>
  <si>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</si>
  <si>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</si>
  <si>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</si>
  <si>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</si>
  <si>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</si>
  <si>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</si>
  <si>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</si>
  <si>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</si>
  <si>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</si>
  <si>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</si>
  <si>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</si>
  <si>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</si>
  <si>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</si>
  <si>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</si>
  <si>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</si>
  <si>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</si>
  <si>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</si>
  <si>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</si>
  <si>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</si>
  <si>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</si>
  <si>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</si>
  <si>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</si>
  <si>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</si>
  <si>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</si>
  <si>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</si>
  <si>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</si>
  <si>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</si>
  <si>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</si>
  <si>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</si>
  <si>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</si>
  <si>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</si>
  <si>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</si>
  <si>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</si>
  <si>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</si>
  <si>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</si>
  <si>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</si>
  <si>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</si>
  <si>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</si>
  <si>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</si>
  <si>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</si>
  <si>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</si>
  <si>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</si>
  <si>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</si>
  <si>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</si>
  <si>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</si>
  <si>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</si>
  <si>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</si>
  <si>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</si>
  <si>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</si>
  <si>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</si>
  <si>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</si>
  <si>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</si>
  <si>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</si>
  <si>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</si>
  <si>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</si>
  <si>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</si>
  <si>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</si>
  <si>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</si>
  <si>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</si>
  <si>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</si>
  <si>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</si>
  <si>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</si>
  <si>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</si>
  <si>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</si>
  <si>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</si>
  <si>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</si>
  <si>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</si>
  <si>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</si>
  <si>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</si>
  <si>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</si>
  <si>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</si>
  <si>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</si>
  <si>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</si>
  <si>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</si>
  <si>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</si>
  <si>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</si>
  <si>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</si>
  <si>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</si>
  <si>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</si>
  <si>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</si>
  <si>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</si>
  <si>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</si>
  <si>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</si>
  <si>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</si>
  <si>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</si>
  <si>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</si>
  <si>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</si>
  <si>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</si>
  <si>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</si>
  <si>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</si>
  <si>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</si>
  <si>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</si>
  <si>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</si>
  <si>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</si>
  <si>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</si>
  <si>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</si>
  <si>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</si>
  <si>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</si>
  <si>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</si>
  <si>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</si>
  <si>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</si>
  <si>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</si>
  <si>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</si>
  <si>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</si>
  <si>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</si>
  <si>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</si>
  <si>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</si>
  <si>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</si>
  <si>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</si>
  <si>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</si>
  <si>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</si>
  <si>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</si>
  <si>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</si>
  <si>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</si>
  <si>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</si>
  <si>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</si>
  <si>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</si>
  <si>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</si>
  <si>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</si>
  <si>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</si>
  <si>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</si>
  <si>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</si>
  <si>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</si>
  <si>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</si>
  <si>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</si>
  <si>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</si>
  <si>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</si>
  <si>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</si>
  <si>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</si>
  <si>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</si>
  <si>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</si>
  <si>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</si>
  <si>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</si>
  <si>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</si>
  <si>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</si>
  <si>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</si>
  <si>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</si>
  <si>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</si>
  <si>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</si>
  <si>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</si>
  <si>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</si>
  <si>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</si>
  <si>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</si>
  <si>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</si>
  <si>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</si>
  <si>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</si>
  <si>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</si>
  <si>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</si>
  <si>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</si>
  <si>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</si>
  <si>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</si>
  <si>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</si>
  <si>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</si>
  <si>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</si>
  <si>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</si>
  <si>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</si>
  <si>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</si>
  <si>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</si>
  <si>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</si>
  <si>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</si>
  <si>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</si>
  <si>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</si>
  <si>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</si>
  <si>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</si>
  <si>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</si>
  <si>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</si>
  <si>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</si>
  <si>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</si>
  <si>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</si>
  <si>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</si>
  <si>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</si>
  <si>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</si>
  <si>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</si>
  <si>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</si>
  <si>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</si>
  <si>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</si>
  <si>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</si>
  <si>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</si>
  <si>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</si>
  <si>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</si>
  <si>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</si>
  <si>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</si>
  <si>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</si>
  <si>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</si>
  <si>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</si>
  <si>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</si>
  <si>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</si>
  <si>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</si>
  <si>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</si>
  <si>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</si>
  <si>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</si>
  <si>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</si>
  <si>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</si>
  <si>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</si>
  <si>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</si>
  <si>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</si>
  <si>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</si>
  <si>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</si>
  <si>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</si>
  <si>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</si>
  <si>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</si>
  <si>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</si>
  <si>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</si>
  <si>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</si>
  <si>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</si>
  <si>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</si>
  <si>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</si>
  <si>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</si>
  <si>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</si>
  <si>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</si>
  <si>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</si>
  <si>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</si>
  <si>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</si>
  <si>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</si>
  <si>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</si>
  <si>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</si>
  <si>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</si>
  <si>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</si>
  <si>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</si>
  <si>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</si>
  <si>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</si>
  <si>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</si>
  <si>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</si>
  <si>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</si>
  <si>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</si>
  <si>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</si>
  <si>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</si>
  <si>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</si>
  <si>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</si>
  <si>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</si>
  <si>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</si>
  <si>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</si>
  <si>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</si>
  <si>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</si>
  <si>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</si>
  <si>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</si>
  <si>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</si>
  <si>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</si>
  <si>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</si>
  <si>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</si>
  <si>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</si>
  <si>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</si>
  <si>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</si>
  <si>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</si>
  <si>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</si>
  <si>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</si>
  <si>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</si>
  <si>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</si>
  <si>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</si>
  <si>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</si>
  <si>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</si>
  <si>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</si>
  <si>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</si>
  <si>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</si>
  <si>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</si>
  <si>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</si>
  <si>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</si>
  <si>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</si>
  <si>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</si>
  <si>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</si>
  <si>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</si>
  <si>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</si>
  <si>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</si>
  <si>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</si>
  <si>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</si>
  <si>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</si>
  <si>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</si>
  <si>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</si>
  <si>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</si>
  <si>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</si>
  <si>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</si>
  <si>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</si>
  <si>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</si>
  <si>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</si>
  <si>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</si>
  <si>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</si>
  <si>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</si>
  <si>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</si>
  <si>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</si>
  <si>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</si>
  <si>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</si>
  <si>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</si>
  <si>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</si>
  <si>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</si>
  <si>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</si>
  <si>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</si>
  <si>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</si>
  <si>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</si>
  <si>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</si>
  <si>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</si>
  <si>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</si>
  <si>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</si>
  <si>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</si>
  <si>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</si>
  <si>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</si>
  <si>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</si>
  <si>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</si>
  <si>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</si>
  <si>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</si>
  <si>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</si>
  <si>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</si>
  <si>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</si>
  <si>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</si>
  <si>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</si>
  <si>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</si>
  <si>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</si>
  <si>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</si>
  <si>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</si>
  <si>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</si>
  <si>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</si>
  <si>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</si>
  <si>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</si>
  <si>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</si>
  <si>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</si>
  <si>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</si>
  <si>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</si>
  <si>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</si>
  <si>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</si>
  <si>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</si>
  <si>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</si>
  <si>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</si>
  <si>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</si>
  <si>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</si>
  <si>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</si>
  <si>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</si>
  <si>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</si>
  <si>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</si>
  <si>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</si>
  <si>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</si>
  <si>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</si>
  <si>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</si>
  <si>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</si>
  <si>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</si>
  <si>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</si>
  <si>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</si>
  <si>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</si>
  <si>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</si>
  <si>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</si>
  <si>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</si>
  <si>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</si>
  <si>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</si>
  <si>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</si>
  <si>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</si>
  <si>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</si>
  <si>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</si>
  <si>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</si>
  <si>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</si>
  <si>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</si>
  <si>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</si>
  <si>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</si>
  <si>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</si>
  <si>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</si>
  <si>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</si>
  <si>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</si>
  <si>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</si>
  <si>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</si>
  <si>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</si>
  <si>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</si>
  <si>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</si>
  <si>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</si>
  <si>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</si>
  <si>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</si>
  <si>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</si>
  <si>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</si>
  <si>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</si>
  <si>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</si>
  <si>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</si>
  <si>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</si>
  <si>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</si>
  <si>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</si>
  <si>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</si>
  <si>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</si>
  <si>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</si>
  <si>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</si>
  <si>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</si>
  <si>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</si>
  <si>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</si>
  <si>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</si>
  <si>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</si>
  <si>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</si>
  <si>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</si>
  <si>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</si>
  <si>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</si>
  <si>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</si>
  <si>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</si>
  <si>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</si>
  <si>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</si>
  <si>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</si>
  <si>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</si>
  <si>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</si>
  <si>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</si>
  <si>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</si>
  <si>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</si>
  <si>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</si>
  <si>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</si>
  <si>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</si>
  <si>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</si>
  <si>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</si>
  <si>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</si>
  <si>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</si>
  <si>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</si>
  <si>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</si>
  <si>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</si>
  <si>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</si>
  <si>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</si>
  <si>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</si>
  <si>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</si>
  <si>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</si>
  <si>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</si>
  <si>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</si>
  <si>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</si>
  <si>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</si>
  <si>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</si>
  <si>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</si>
  <si>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</si>
  <si>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</si>
  <si>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</si>
  <si>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</si>
  <si>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</si>
  <si>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</si>
  <si>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</si>
  <si>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</si>
  <si>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</si>
  <si>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</si>
  <si>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</si>
  <si>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</si>
  <si>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</si>
  <si>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</si>
  <si>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</si>
  <si>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</si>
  <si>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</si>
  <si>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</si>
  <si>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</si>
  <si>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</si>
  <si>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</si>
  <si>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</si>
  <si>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</si>
  <si>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</si>
  <si>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</si>
  <si>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</si>
  <si>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</si>
  <si>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</si>
  <si>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</si>
  <si>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</si>
  <si>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</si>
  <si>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</si>
  <si>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</si>
  <si>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</si>
  <si>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</si>
  <si>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</si>
  <si>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</si>
  <si>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</si>
  <si>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</si>
  <si>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</si>
  <si>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</si>
  <si>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</si>
  <si>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</si>
  <si>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</si>
  <si>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</si>
  <si>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</si>
  <si>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</si>
  <si>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</si>
  <si>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</si>
  <si>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</si>
  <si>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</si>
  <si>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</si>
  <si>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</si>
  <si>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</si>
  <si>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</si>
  <si>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</si>
  <si>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</si>
  <si>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</si>
  <si>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</si>
  <si>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</si>
  <si>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</si>
  <si>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</si>
  <si>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</si>
  <si>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</si>
  <si>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</si>
  <si>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</si>
  <si>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</si>
  <si>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</si>
  <si>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</si>
  <si>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</si>
  <si>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</si>
  <si>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</si>
  <si>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</si>
  <si>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</si>
  <si>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</si>
  <si>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</si>
  <si>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</si>
  <si>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</si>
  <si>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</si>
  <si>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</si>
  <si>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</si>
  <si>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</si>
  <si>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</si>
  <si>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</si>
  <si>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</si>
  <si>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</si>
  <si>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</si>
  <si>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</si>
  <si>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</si>
  <si>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</si>
  <si>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</si>
  <si>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</si>
  <si>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</si>
  <si>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</si>
  <si>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</si>
  <si>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</si>
  <si>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</si>
  <si>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</si>
  <si>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</si>
  <si>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</si>
  <si>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</si>
  <si>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</si>
  <si>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</si>
  <si>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</si>
  <si>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</si>
  <si>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</si>
  <si>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</si>
  <si>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</si>
  <si>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</si>
  <si>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</si>
  <si>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</si>
  <si>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</si>
  <si>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</si>
  <si>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</si>
  <si>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</si>
  <si>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</si>
  <si>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</si>
  <si>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</si>
  <si>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</si>
  <si>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</si>
  <si>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</si>
  <si>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</si>
  <si>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</si>
  <si>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</si>
  <si>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</si>
  <si>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</si>
  <si>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</si>
  <si>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</si>
  <si>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</si>
  <si>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</si>
  <si>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</si>
  <si>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</si>
  <si>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</si>
  <si>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</si>
  <si>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</si>
  <si>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</si>
  <si>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</si>
  <si>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</si>
  <si>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</si>
  <si>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</si>
  <si>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</si>
  <si>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</si>
  <si>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</si>
  <si>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</si>
  <si>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</si>
  <si>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</si>
  <si>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</si>
  <si>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</si>
  <si>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</si>
  <si>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</si>
  <si>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</si>
  <si>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</si>
  <si>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</si>
  <si>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</si>
  <si>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</si>
  <si>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</si>
  <si>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</si>
  <si>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</si>
  <si>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</si>
  <si>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</si>
  <si>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</si>
  <si>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</si>
  <si>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</si>
  <si>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</si>
  <si>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</si>
  <si>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</si>
  <si>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</si>
  <si>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</si>
  <si>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</si>
  <si>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</si>
  <si>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</si>
  <si>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</si>
  <si>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</si>
  <si>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</si>
  <si>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</si>
  <si>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</si>
  <si>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</si>
  <si>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</si>
  <si>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</si>
  <si>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</si>
  <si>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</si>
  <si>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</si>
  <si>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</si>
  <si>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</si>
  <si>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</si>
  <si>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</si>
  <si>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</si>
  <si>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</si>
  <si>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</si>
  <si>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</si>
  <si>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</si>
  <si>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</si>
  <si>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</si>
  <si>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</si>
  <si>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</si>
  <si>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</si>
  <si>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</si>
  <si>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</si>
  <si>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</si>
  <si>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</si>
  <si>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</si>
  <si>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</si>
  <si>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</si>
  <si>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</si>
  <si>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</si>
  <si>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</si>
  <si>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</si>
  <si>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</si>
  <si>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</si>
  <si>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</si>
  <si>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</si>
  <si>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</si>
  <si>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</si>
  <si>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</si>
  <si>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</si>
  <si>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</si>
  <si>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</si>
  <si>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</si>
  <si>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</si>
  <si>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</si>
  <si>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</si>
  <si>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</si>
  <si>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</si>
  <si>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</si>
  <si>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</si>
  <si>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</si>
  <si>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</si>
  <si>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</si>
  <si>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</si>
  <si>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</si>
  <si>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</si>
  <si>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</si>
  <si>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</si>
  <si>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</si>
  <si>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</si>
  <si>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</si>
  <si>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</si>
  <si>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</si>
  <si>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</si>
  <si>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</si>
  <si>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</si>
  <si>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</si>
  <si>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</si>
  <si>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</si>
  <si>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</si>
  <si>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</si>
  <si>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</si>
  <si>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</si>
  <si>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</si>
  <si>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</si>
  <si>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</si>
  <si>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</si>
  <si>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</si>
  <si>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</si>
  <si>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</si>
  <si>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</si>
  <si>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</si>
  <si>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</si>
  <si>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</si>
  <si>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</si>
  <si>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</si>
  <si>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</si>
  <si>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</si>
  <si>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</si>
  <si>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</si>
  <si>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</si>
  <si>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</si>
  <si>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</si>
  <si>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</si>
  <si>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</si>
  <si>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</si>
  <si>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</si>
  <si>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</si>
  <si>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</si>
  <si>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</si>
  <si>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</si>
  <si>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</si>
  <si>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</si>
  <si>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</si>
  <si>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</si>
  <si>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</si>
  <si>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</si>
  <si>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</si>
  <si>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</si>
  <si>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</si>
  <si>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</si>
  <si>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</si>
  <si>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</si>
  <si>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</si>
  <si>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</si>
  <si>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</si>
  <si>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</si>
  <si>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</si>
  <si>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</si>
  <si>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</si>
  <si>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</si>
  <si>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</si>
  <si>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</si>
  <si>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</si>
  <si>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</si>
  <si>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</si>
  <si>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</si>
  <si>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</si>
  <si>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</si>
  <si>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</si>
  <si>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</si>
  <si>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</si>
  <si>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</si>
  <si>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</si>
  <si>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</si>
  <si>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</si>
  <si>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</si>
  <si>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</si>
  <si>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</si>
  <si>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</si>
  <si>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</si>
  <si>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</si>
  <si>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</si>
  <si>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</si>
  <si>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</si>
  <si>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</si>
  <si>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</si>
  <si>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</si>
  <si>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</si>
  <si>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</si>
  <si>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</si>
  <si>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</si>
  <si>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</si>
  <si>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</si>
  <si>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</si>
  <si>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</si>
  <si>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</si>
  <si>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</si>
  <si>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</si>
  <si>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</si>
  <si>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</si>
  <si>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</si>
  <si>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</si>
  <si>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</si>
  <si>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</si>
  <si>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</si>
  <si>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</si>
  <si>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</si>
  <si>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</si>
  <si>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</si>
  <si>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</si>
  <si>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</si>
  <si>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</si>
  <si>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</si>
  <si>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</si>
  <si>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</si>
  <si>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</si>
  <si>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</si>
  <si>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</si>
  <si>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</si>
  <si>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</si>
  <si>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</si>
  <si>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</si>
  <si>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</si>
  <si>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</si>
  <si>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</si>
  <si>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</si>
  <si>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</si>
  <si>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</si>
  <si>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</si>
  <si>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</si>
  <si>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</si>
  <si>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</si>
  <si>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</si>
  <si>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</si>
  <si>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</si>
  <si>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</si>
  <si>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</si>
  <si>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</si>
  <si>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</si>
  <si>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</si>
  <si>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</si>
  <si>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</si>
  <si>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</si>
  <si>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</si>
  <si>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</si>
  <si>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</si>
  <si>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</si>
  <si>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</si>
  <si>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</si>
  <si>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</si>
  <si>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</si>
  <si>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</si>
  <si>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</si>
  <si>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</si>
  <si>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</si>
  <si>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</si>
  <si>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</si>
  <si>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</si>
  <si>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</si>
  <si>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</si>
  <si>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</si>
  <si>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</si>
  <si>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</si>
  <si>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</si>
  <si>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</si>
  <si>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</si>
  <si>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</si>
  <si>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</si>
  <si>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</si>
  <si>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</si>
  <si>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</si>
  <si>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</si>
  <si>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</si>
  <si>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</si>
  <si>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</si>
  <si>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</si>
  <si>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</si>
  <si>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</si>
  <si>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</si>
  <si>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</si>
  <si>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</si>
  <si>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</si>
  <si>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</si>
  <si>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</si>
  <si>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</si>
  <si>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</si>
  <si>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</si>
  <si>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</si>
  <si>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</si>
  <si>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</si>
  <si>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</si>
  <si>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</si>
  <si>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</si>
  <si>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</si>
  <si>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</si>
  <si>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</si>
  <si>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</si>
  <si>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</si>
  <si>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</si>
  <si>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</si>
  <si>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</si>
  <si>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</si>
  <si>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</si>
  <si>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</si>
  <si>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</si>
  <si>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</si>
  <si>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</si>
  <si>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</si>
  <si>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</si>
  <si>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</si>
  <si>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</si>
  <si>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</si>
  <si>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</si>
  <si>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</si>
  <si>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</si>
  <si>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</si>
  <si>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</si>
  <si>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</si>
  <si>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</si>
  <si>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</si>
  <si>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</si>
  <si>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</si>
  <si>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</si>
  <si>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</si>
  <si>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</si>
  <si>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</si>
  <si>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</si>
  <si>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</si>
  <si>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</si>
  <si>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</si>
  <si>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</si>
  <si>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</si>
  <si>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</si>
  <si>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</si>
  <si>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</si>
  <si>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</si>
  <si>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</si>
  <si>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</si>
  <si>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</si>
  <si>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</si>
  <si>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</si>
  <si>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</si>
  <si>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</si>
  <si>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</si>
  <si>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</si>
  <si>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</si>
  <si>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</si>
  <si>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</si>
  <si>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</si>
  <si>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</si>
  <si>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</si>
  <si>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</si>
  <si>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</si>
  <si>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</si>
  <si>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</si>
  <si>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</si>
  <si>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</si>
  <si>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</si>
  <si>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</si>
  <si>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</si>
  <si>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</si>
  <si>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</si>
  <si>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</si>
  <si>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</si>
  <si>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</si>
  <si>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</si>
  <si>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</si>
  <si>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</si>
  <si>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</si>
  <si>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</si>
  <si>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</si>
  <si>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</si>
  <si>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</si>
  <si>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</si>
  <si>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</si>
  <si>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</si>
  <si>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</si>
  <si>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</si>
  <si>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</si>
  <si>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</si>
  <si>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</si>
  <si>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</si>
  <si>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</si>
  <si>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</si>
  <si>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</si>
  <si>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</si>
  <si>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</si>
  <si>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</si>
  <si>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</si>
  <si>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</si>
  <si>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</si>
  <si>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</si>
  <si>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</si>
  <si>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</si>
  <si>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</si>
  <si>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</si>
  <si>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</si>
  <si>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</si>
  <si>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</si>
  <si>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</si>
  <si>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</si>
  <si>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</si>
  <si>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</si>
  <si>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</si>
  <si>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</si>
  <si>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</si>
  <si>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</si>
  <si>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</si>
  <si>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</si>
  <si>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</si>
  <si>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</si>
  <si>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</si>
  <si>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</si>
  <si>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</si>
  <si>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</si>
  <si>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</si>
  <si>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</si>
  <si>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</si>
  <si>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</si>
  <si>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</si>
  <si>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</si>
  <si>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</si>
  <si>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</si>
  <si>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</si>
  <si>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</si>
  <si>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</si>
  <si>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</si>
  <si>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</si>
  <si>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</si>
  <si>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</si>
  <si>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</si>
  <si>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</si>
  <si>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</si>
  <si>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</si>
  <si>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</si>
  <si>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</si>
  <si>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</si>
  <si>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</si>
  <si>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</si>
  <si>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</si>
  <si>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</si>
  <si>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</si>
  <si>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</si>
  <si>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</si>
  <si>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</si>
  <si>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</si>
  <si>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</si>
  <si>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</si>
  <si>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</si>
  <si>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</si>
  <si>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</si>
  <si>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</si>
  <si>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</si>
  <si>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</si>
  <si>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</si>
  <si>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</si>
  <si>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</si>
  <si>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</si>
  <si>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</si>
  <si>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</si>
  <si>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</si>
  <si>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</si>
  <si>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</si>
  <si>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</si>
  <si>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</si>
  <si>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</si>
  <si>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</si>
  <si>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</si>
  <si>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</si>
  <si>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</si>
  <si>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</si>
  <si>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</si>
  <si>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</si>
  <si>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</si>
  <si>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</si>
  <si>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</si>
  <si>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</si>
  <si>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</si>
  <si>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</si>
  <si>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</si>
  <si>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</si>
  <si>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</si>
  <si>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</si>
  <si>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</si>
  <si>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</si>
  <si>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</si>
  <si>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</si>
  <si>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</si>
  <si>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</si>
  <si>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</si>
  <si>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</si>
  <si>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</si>
  <si>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</si>
  <si>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</si>
  <si>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</si>
  <si>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</si>
  <si>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</si>
  <si>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</si>
  <si>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</si>
  <si>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</si>
  <si>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</si>
  <si>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</si>
  <si>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</si>
  <si>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</si>
  <si>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</si>
  <si>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</si>
  <si>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</si>
  <si>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</si>
  <si>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</si>
  <si>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</si>
  <si>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</si>
  <si>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</si>
  <si>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</si>
  <si>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</si>
  <si>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</si>
  <si>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</si>
  <si>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</si>
  <si>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</si>
  <si>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</si>
  <si>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</si>
  <si>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</si>
  <si>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</si>
  <si>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</si>
  <si>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</si>
  <si>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</si>
  <si>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</si>
  <si>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</si>
  <si>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</si>
  <si>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</si>
  <si>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</si>
  <si>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</si>
  <si>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</si>
  <si>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</si>
  <si>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</si>
  <si>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</si>
  <si>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</si>
  <si>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</si>
  <si>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</si>
  <si>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</si>
  <si>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</si>
  <si>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</si>
  <si>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</si>
  <si>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</si>
  <si>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</si>
  <si>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</si>
  <si>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</si>
  <si>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</si>
  <si>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</si>
  <si>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</si>
  <si>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</si>
  <si>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</si>
  <si>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</si>
  <si>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</si>
  <si>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</si>
  <si>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</si>
  <si>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</si>
  <si>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</si>
  <si>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</si>
  <si>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</si>
  <si>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</si>
  <si>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</si>
  <si>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</si>
  <si>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</si>
  <si>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</si>
  <si>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</si>
  <si>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</si>
  <si>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</si>
  <si>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</si>
  <si>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</si>
  <si>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</si>
  <si>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</si>
  <si>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</si>
  <si>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</si>
  <si>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</si>
  <si>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</si>
  <si>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</si>
  <si>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</si>
  <si>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</si>
  <si>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</si>
  <si>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</si>
  <si>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</si>
  <si>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</si>
  <si>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</si>
  <si>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</si>
  <si>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</si>
  <si>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</si>
  <si>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</si>
  <si>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</si>
  <si>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</si>
  <si>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</si>
  <si>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</si>
  <si>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</si>
  <si>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</si>
  <si>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</si>
  <si>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</si>
  <si>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</si>
  <si>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</si>
  <si>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</si>
  <si>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</si>
  <si>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</si>
  <si>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</si>
  <si>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</si>
  <si>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</si>
  <si>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</si>
  <si>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</si>
  <si>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</si>
  <si>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</si>
  <si>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</si>
  <si>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</si>
  <si>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</si>
  <si>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</si>
  <si>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</si>
  <si>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</si>
  <si>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</si>
  <si>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</si>
  <si>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</si>
  <si>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</si>
  <si>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</si>
  <si>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</si>
  <si>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</si>
  <si>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</si>
  <si>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</si>
  <si>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</si>
  <si>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</si>
  <si>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</si>
  <si>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</si>
  <si>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</si>
  <si>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</si>
  <si>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</si>
  <si>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</si>
  <si>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</si>
  <si>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</si>
  <si>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</si>
  <si>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</si>
  <si>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</si>
  <si>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</si>
  <si>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</si>
  <si>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</si>
  <si>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</si>
  <si>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</si>
  <si>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</si>
  <si>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</si>
  <si>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</si>
  <si>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</si>
  <si>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</si>
  <si>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</si>
  <si>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</si>
  <si>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</si>
  <si>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</si>
  <si>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</si>
  <si>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</si>
  <si>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</si>
  <si>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</si>
  <si>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</si>
  <si>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</si>
  <si>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</si>
  <si>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</si>
  <si>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</si>
  <si>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</si>
  <si>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</si>
  <si>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</si>
  <si>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</si>
  <si>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</si>
  <si>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</si>
  <si>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</si>
  <si>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</si>
  <si>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</si>
  <si>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</si>
  <si>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</si>
  <si>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</si>
  <si>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</si>
  <si>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</si>
  <si>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</si>
  <si>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</si>
  <si>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</si>
  <si>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</si>
  <si>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</si>
  <si>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</si>
  <si>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</si>
  <si>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</si>
  <si>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</si>
  <si>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</si>
  <si>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</si>
  <si>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</si>
  <si>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</si>
  <si>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</si>
  <si>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</si>
  <si>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</si>
  <si>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</si>
  <si>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</si>
  <si>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</si>
  <si>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</si>
  <si>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</si>
  <si>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</si>
  <si>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</si>
  <si>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</si>
  <si>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</si>
  <si>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</si>
  <si>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</si>
  <si>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</si>
  <si>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</si>
  <si>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</si>
  <si>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</si>
  <si>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</si>
  <si>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</si>
  <si>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</si>
  <si>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</si>
  <si>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</si>
  <si>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</si>
  <si>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</si>
  <si>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</si>
  <si>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</si>
  <si>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</si>
  <si>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</si>
  <si>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</si>
  <si>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</si>
  <si>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</si>
  <si>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</si>
  <si>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</si>
  <si>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</si>
  <si>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</si>
  <si>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</si>
  <si>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</si>
  <si>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</si>
  <si>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</si>
  <si>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</si>
  <si>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</si>
  <si>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</si>
  <si>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</si>
  <si>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</si>
  <si>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</si>
  <si>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</si>
  <si>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</si>
  <si>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</si>
  <si>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</si>
  <si>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</si>
  <si>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</si>
  <si>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</si>
  <si>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</si>
  <si>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</si>
  <si>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</si>
  <si>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</si>
  <si>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</si>
  <si>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</si>
  <si>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</si>
  <si>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</si>
  <si>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</si>
  <si>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</si>
  <si>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</si>
  <si>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</si>
  <si>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</si>
  <si>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</si>
  <si>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</si>
  <si>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</si>
  <si>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</si>
  <si>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</si>
  <si>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</si>
  <si>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</si>
  <si>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</si>
  <si>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</si>
  <si>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</si>
  <si>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</si>
  <si>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</si>
  <si>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</si>
  <si>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</si>
  <si>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</si>
  <si>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</si>
  <si>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</si>
  <si>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</si>
  <si>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</si>
  <si>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</si>
  <si>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</si>
  <si>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</si>
  <si>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</si>
  <si>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</si>
  <si>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</si>
  <si>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</si>
  <si>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</si>
  <si>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</si>
  <si>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</si>
  <si>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</si>
  <si>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</si>
  <si>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</si>
  <si>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</si>
  <si>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</si>
  <si>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</si>
  <si>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</si>
  <si>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</si>
  <si>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</si>
  <si>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</si>
  <si>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</si>
  <si>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</si>
  <si>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</si>
  <si>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</si>
  <si>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</si>
  <si>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</si>
  <si>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</si>
  <si>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</si>
  <si>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</si>
  <si>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</si>
  <si>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</si>
  <si>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</si>
  <si>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</si>
  <si>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</si>
  <si>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</si>
  <si>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</si>
  <si>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</si>
  <si>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</si>
  <si>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</si>
  <si>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</si>
  <si>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</si>
  <si>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</si>
  <si>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</si>
  <si>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</si>
  <si>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</si>
  <si>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</si>
  <si>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</si>
  <si>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</si>
  <si>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</si>
  <si>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</si>
  <si>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</si>
  <si>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</si>
  <si>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</si>
  <si>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</si>
  <si>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</si>
  <si>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</si>
  <si>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</si>
  <si>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</si>
  <si>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</si>
  <si>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</si>
  <si>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</si>
  <si>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</si>
  <si>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</si>
  <si>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</si>
  <si>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</si>
  <si>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</si>
  <si>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</si>
  <si>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</si>
  <si>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</si>
  <si>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</si>
  <si>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</si>
  <si>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</si>
  <si>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</si>
  <si>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</si>
  <si>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</si>
  <si>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</si>
  <si>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</si>
  <si>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</si>
  <si>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</si>
  <si>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</si>
  <si>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</si>
  <si>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</si>
  <si>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</si>
  <si>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</si>
  <si>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</si>
  <si>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</si>
  <si>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</si>
  <si>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</si>
  <si>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</si>
  <si>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</si>
  <si>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</si>
  <si>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</si>
  <si>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</si>
  <si>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</si>
  <si>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</si>
  <si>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</si>
  <si>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</si>
  <si>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</si>
  <si>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</si>
  <si>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</si>
  <si>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</si>
  <si>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</si>
  <si>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</si>
  <si>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</si>
  <si>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</si>
  <si>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</si>
  <si>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</si>
  <si>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</si>
  <si>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</si>
  <si>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</si>
  <si>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</si>
  <si>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</si>
  <si>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</si>
  <si>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</si>
  <si>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</si>
  <si>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</si>
  <si>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</si>
  <si>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</si>
  <si>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</si>
  <si>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</si>
  <si>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</si>
  <si>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</si>
  <si>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</si>
  <si>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</si>
  <si>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</si>
  <si>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</si>
  <si>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</si>
  <si>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</si>
  <si>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</si>
  <si>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</si>
  <si>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</si>
  <si>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</si>
  <si>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</si>
  <si>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</si>
  <si>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</si>
  <si>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</si>
  <si>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</si>
  <si>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</si>
  <si>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</si>
  <si>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</si>
  <si>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</si>
  <si>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</si>
  <si>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</si>
  <si>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</si>
  <si>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</si>
  <si>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</si>
  <si>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</si>
  <si>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</si>
  <si>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</si>
  <si>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</si>
  <si>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</si>
  <si>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</si>
  <si>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</si>
  <si>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</si>
  <si>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</si>
  <si>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</si>
  <si>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</si>
  <si>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</si>
  <si>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</si>
  <si>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</si>
  <si>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</si>
  <si>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</si>
  <si>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</si>
  <si>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</si>
  <si>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</si>
  <si>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</si>
  <si>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</si>
  <si>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</si>
  <si>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</si>
  <si>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</si>
  <si>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</si>
  <si>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</si>
  <si>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</si>
  <si>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</si>
  <si>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</si>
  <si>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</si>
  <si>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</si>
  <si>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</si>
  <si>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</si>
  <si>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</si>
  <si>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</si>
  <si>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</si>
  <si>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</si>
  <si>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</si>
  <si>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</si>
  <si>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</si>
  <si>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</si>
  <si>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</si>
  <si>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</si>
  <si>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</si>
  <si>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</si>
  <si>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</si>
  <si>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</si>
  <si>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</si>
  <si>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</si>
  <si>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</si>
  <si>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</si>
  <si>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</si>
  <si>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</si>
  <si>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</si>
  <si>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</si>
  <si>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</si>
  <si>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</si>
  <si>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</si>
  <si>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</si>
  <si>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</si>
  <si>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</si>
  <si>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</si>
  <si>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</si>
  <si>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</si>
  <si>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</si>
  <si>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</si>
  <si>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</si>
  <si>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</si>
  <si>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</si>
  <si>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</si>
  <si>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</si>
  <si>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</si>
  <si>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</si>
  <si>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</si>
  <si>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</si>
  <si>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</si>
  <si>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</si>
  <si>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</si>
  <si>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</si>
  <si>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</si>
  <si>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</si>
  <si>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</si>
  <si>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</si>
  <si>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</si>
  <si>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</si>
  <si>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</si>
  <si>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</si>
  <si>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</si>
  <si>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</si>
  <si>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</si>
  <si>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</si>
  <si>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</si>
  <si>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</si>
  <si>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</si>
  <si>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</si>
  <si>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</si>
  <si>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</si>
  <si>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</si>
  <si>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</si>
  <si>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</si>
  <si>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</si>
  <si>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</si>
  <si>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</si>
  <si>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</si>
  <si>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</si>
  <si>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</si>
  <si>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</si>
  <si>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</si>
  <si>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</si>
  <si>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</si>
  <si>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</si>
  <si>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</si>
  <si>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</si>
  <si>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</si>
  <si>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</si>
  <si>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</si>
  <si>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</si>
  <si>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</si>
  <si>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</si>
  <si>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</si>
  <si>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</si>
  <si>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</si>
  <si>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</si>
  <si>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</si>
  <si>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</si>
  <si>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</si>
  <si>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</si>
  <si>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</si>
  <si>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</si>
  <si>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</si>
  <si>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</si>
  <si>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</si>
  <si>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</si>
  <si>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</si>
  <si>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</si>
  <si>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</si>
  <si>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</si>
  <si>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</si>
  <si>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</si>
  <si>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</si>
  <si>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</si>
  <si>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</si>
  <si>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</si>
  <si>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</si>
  <si>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</si>
  <si>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</si>
  <si>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</si>
  <si>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</si>
  <si>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</si>
  <si>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</si>
  <si>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</si>
  <si>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</si>
  <si>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</si>
  <si>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</si>
  <si>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</si>
  <si>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</si>
  <si>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</si>
  <si>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</si>
  <si>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</si>
  <si>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</si>
  <si>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</si>
  <si>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</si>
  <si>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</si>
  <si>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</si>
  <si>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</si>
  <si>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</si>
  <si>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</si>
  <si>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</si>
  <si>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</si>
  <si>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</si>
  <si>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</si>
  <si>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</si>
  <si>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</si>
  <si>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</si>
  <si>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</si>
  <si>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</si>
  <si>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</si>
  <si>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</si>
  <si>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</si>
  <si>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</si>
  <si>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</si>
  <si>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</si>
  <si>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</si>
  <si>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</si>
  <si>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</si>
  <si>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</si>
  <si>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</si>
  <si>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</si>
  <si>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</si>
  <si>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</si>
  <si>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</si>
  <si>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</si>
  <si>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</si>
  <si>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</si>
  <si>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</si>
  <si>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</si>
  <si>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</si>
  <si>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</si>
  <si>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</si>
  <si>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</si>
  <si>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</si>
  <si>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</si>
  <si>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</si>
  <si>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</si>
  <si>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</si>
  <si>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</si>
  <si>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</si>
  <si>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</si>
  <si>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</si>
  <si>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</si>
  <si>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</si>
  <si>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</si>
  <si>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</si>
  <si>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</si>
  <si>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</si>
  <si>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</si>
  <si>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</si>
  <si>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</si>
  <si>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</si>
  <si>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</si>
  <si>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</si>
  <si>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</si>
  <si>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</si>
  <si>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</si>
  <si>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</si>
  <si>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</si>
  <si>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</si>
  <si>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</si>
  <si>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</si>
  <si>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</si>
  <si>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</si>
  <si>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</si>
  <si>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</si>
  <si>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</si>
  <si>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</si>
  <si>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</si>
  <si>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</si>
  <si>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</si>
  <si>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</si>
  <si>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</si>
  <si>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</si>
  <si>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</si>
  <si>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</si>
  <si>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</si>
  <si>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</si>
  <si>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</si>
  <si>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</si>
  <si>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</si>
  <si>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</si>
  <si>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</si>
  <si>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</si>
  <si>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</si>
  <si>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</si>
  <si>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</si>
  <si>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</si>
  <si>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</si>
  <si>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</si>
  <si>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</si>
  <si>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</si>
  <si>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</si>
  <si>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</si>
  <si>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</si>
  <si>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</si>
  <si>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</si>
  <si>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</si>
  <si>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</si>
  <si>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</si>
  <si>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</si>
  <si>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</si>
  <si>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</si>
  <si>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</si>
  <si>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</si>
  <si>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</si>
  <si>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</si>
  <si>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</si>
  <si>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</si>
  <si>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</si>
  <si>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</si>
  <si>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</si>
  <si>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</si>
  <si>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</si>
  <si>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</si>
  <si>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</si>
  <si>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</si>
  <si>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</si>
  <si>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</si>
  <si>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</si>
  <si>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</si>
  <si>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</si>
  <si>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</si>
  <si>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</si>
  <si>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</si>
  <si>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</si>
  <si>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</si>
  <si>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</si>
  <si>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</si>
  <si>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</si>
  <si>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</si>
  <si>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</si>
  <si>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</si>
  <si>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</si>
  <si>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</si>
  <si>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</si>
  <si>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</si>
  <si>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</si>
  <si>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</si>
  <si>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</si>
  <si>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</si>
  <si>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</si>
  <si>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</si>
  <si>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</si>
  <si>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</si>
  <si>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</si>
  <si>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</si>
  <si>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</si>
  <si>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</si>
  <si>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</si>
  <si>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</si>
  <si>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</si>
  <si>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</si>
  <si>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</si>
  <si>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</si>
  <si>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</si>
  <si>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</si>
  <si>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</si>
  <si>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</si>
  <si>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</si>
  <si>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</si>
  <si>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</si>
  <si>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</si>
  <si>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</si>
  <si>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</si>
  <si>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</si>
  <si>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</si>
  <si>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</si>
  <si>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</si>
  <si>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</si>
  <si>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</si>
  <si>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</si>
  <si>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</si>
  <si>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</si>
  <si>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</si>
  <si>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</si>
  <si>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</si>
  <si>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</si>
  <si>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</si>
  <si>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</si>
  <si>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</si>
  <si>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</si>
  <si>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</si>
  <si>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</si>
  <si>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</si>
  <si>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</si>
  <si>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</si>
  <si>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</si>
  <si>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</si>
  <si>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</si>
  <si>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</si>
  <si>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</si>
  <si>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</si>
  <si>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</si>
  <si>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</si>
  <si>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</si>
  <si>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</si>
  <si>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</si>
  <si>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</si>
  <si>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</si>
  <si>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</si>
  <si>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</si>
  <si>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</si>
  <si>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</si>
  <si>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</si>
  <si>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</si>
  <si>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</si>
  <si>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</si>
  <si>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</si>
  <si>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</si>
  <si>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</si>
  <si>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</si>
  <si>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</si>
  <si>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</si>
  <si>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</si>
  <si>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</si>
  <si>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</si>
  <si>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</si>
  <si>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</si>
  <si>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</si>
  <si>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</si>
  <si>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</si>
  <si>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</si>
  <si>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</si>
  <si>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</si>
  <si>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</si>
  <si>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</si>
  <si>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</si>
  <si>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</si>
  <si>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</si>
  <si>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</si>
  <si>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</si>
  <si>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</si>
  <si>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</si>
  <si>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</si>
  <si>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</si>
  <si>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</si>
  <si>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</si>
  <si>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</si>
  <si>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</si>
  <si>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</si>
  <si>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</si>
  <si>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</si>
  <si>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</si>
  <si>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</si>
  <si>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</si>
  <si>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</si>
  <si>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</si>
  <si>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</si>
  <si>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</si>
  <si>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</si>
  <si>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</si>
  <si>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</si>
  <si>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</si>
  <si>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</si>
  <si>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</si>
  <si>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</si>
  <si>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</si>
  <si>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</si>
  <si>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</si>
  <si>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</si>
  <si>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</si>
  <si>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</si>
  <si>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</si>
  <si>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</si>
  <si>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</si>
  <si>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</si>
  <si>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</si>
  <si>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</si>
  <si>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</si>
  <si>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</si>
  <si>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</si>
  <si>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</si>
  <si>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</si>
  <si>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</si>
  <si>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</si>
  <si>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</si>
  <si>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</si>
  <si>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</si>
  <si>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</si>
  <si>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</si>
  <si>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</si>
  <si>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</si>
  <si>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</si>
  <si>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</si>
  <si>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</si>
  <si>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</si>
  <si>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</si>
  <si>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</si>
  <si>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</si>
  <si>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</si>
  <si>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</si>
  <si>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</si>
  <si>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</si>
  <si>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</si>
  <si>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</si>
  <si>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</si>
  <si>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</si>
  <si>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</si>
  <si>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</si>
  <si>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</si>
  <si>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</si>
  <si>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</si>
  <si>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</si>
  <si>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</si>
  <si>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</si>
  <si>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</si>
  <si>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</si>
  <si>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</si>
  <si>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</si>
  <si>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</si>
  <si>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</si>
  <si>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</si>
  <si>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</si>
  <si>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</si>
  <si>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</si>
  <si>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</si>
  <si>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</si>
  <si>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</si>
  <si>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</si>
  <si>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</si>
  <si>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</si>
  <si>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</si>
  <si>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</si>
  <si>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</si>
  <si>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</si>
  <si>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</si>
  <si>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</si>
  <si>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</si>
  <si>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</si>
  <si>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</si>
  <si>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</si>
  <si>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</si>
  <si>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</si>
  <si>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</si>
  <si>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</si>
  <si>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</si>
  <si>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</si>
  <si>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</si>
  <si>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</si>
  <si>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</si>
  <si>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</si>
  <si>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</si>
  <si>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</si>
  <si>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</si>
  <si>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</si>
  <si>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</si>
  <si>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</si>
  <si>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</si>
  <si>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</si>
  <si>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</si>
  <si>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</si>
  <si>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</si>
  <si>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</si>
  <si>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</si>
  <si>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</si>
  <si>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</si>
  <si>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</si>
  <si>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</si>
  <si>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</si>
  <si>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</si>
  <si>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</si>
  <si>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</si>
  <si>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</si>
  <si>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</si>
  <si>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</si>
  <si>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</si>
  <si>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</si>
  <si>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</si>
  <si>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</si>
  <si>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</si>
  <si>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</si>
  <si>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</si>
  <si>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</si>
  <si>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</si>
  <si>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</si>
  <si>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</si>
  <si>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</si>
  <si>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</si>
  <si>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</si>
  <si>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</si>
  <si>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</si>
  <si>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</si>
  <si>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</si>
  <si>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</si>
  <si>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</si>
  <si>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</si>
  <si>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</si>
  <si>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</si>
  <si>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</si>
  <si>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</si>
  <si>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</si>
  <si>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</si>
  <si>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</si>
  <si>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</si>
  <si>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</si>
  <si>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</si>
  <si>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</si>
  <si>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</si>
  <si>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</si>
  <si>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</si>
  <si>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</si>
  <si>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</si>
  <si>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</si>
  <si>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</si>
  <si>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</si>
  <si>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</si>
  <si>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</si>
  <si>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</si>
  <si>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</si>
  <si>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</si>
  <si>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</si>
  <si>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</si>
  <si>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</si>
  <si>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</si>
  <si>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</si>
  <si>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</si>
  <si>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</si>
  <si>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</si>
  <si>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</si>
  <si>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</si>
  <si>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</si>
  <si>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</si>
  <si>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</si>
  <si>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</si>
  <si>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</si>
  <si>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</si>
  <si>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</si>
  <si>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</si>
  <si>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</si>
  <si>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</si>
  <si>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</si>
  <si>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</si>
  <si>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</si>
  <si>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</si>
  <si>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</si>
  <si>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</si>
  <si>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</si>
  <si>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</si>
  <si>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</si>
  <si>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</si>
  <si>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</si>
  <si>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</si>
  <si>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</si>
  <si>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</si>
  <si>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</si>
  <si>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</si>
  <si>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</si>
  <si>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</si>
  <si>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</si>
  <si>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</si>
  <si>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</si>
  <si>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</si>
  <si>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</si>
  <si>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</si>
  <si>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</si>
  <si>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</si>
  <si>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</si>
  <si>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</si>
  <si>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</si>
  <si>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</si>
  <si>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</si>
  <si>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</si>
  <si>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</si>
  <si>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</si>
  <si>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</si>
  <si>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</si>
  <si>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</si>
  <si>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</si>
  <si>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</si>
  <si>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</si>
  <si>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</si>
  <si>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</si>
  <si>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</si>
  <si>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</si>
  <si>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</si>
  <si>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</si>
  <si>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</si>
  <si>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</si>
  <si>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</si>
  <si>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</si>
  <si>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</si>
  <si>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</si>
  <si>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</si>
  <si>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</si>
  <si>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</si>
  <si>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</si>
  <si>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</si>
  <si>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</si>
  <si>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</si>
  <si>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</si>
  <si>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</si>
  <si>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</si>
  <si>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</si>
  <si>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</si>
  <si>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</si>
  <si>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</si>
  <si>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</si>
  <si>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</si>
  <si>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</si>
  <si>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</si>
  <si>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</si>
  <si>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</si>
  <si>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</si>
  <si>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</si>
  <si>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</si>
  <si>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</si>
  <si>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</si>
  <si>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</si>
  <si>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</si>
  <si>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</si>
  <si>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</si>
  <si>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</si>
  <si>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</si>
  <si>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</si>
  <si>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</si>
  <si>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</si>
  <si>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</si>
  <si>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</si>
  <si>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</si>
  <si>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</si>
  <si>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</si>
  <si>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</si>
  <si>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</si>
  <si>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</si>
  <si>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</si>
  <si>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</si>
  <si>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</si>
  <si>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</si>
  <si>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</si>
  <si>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</si>
  <si>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</si>
  <si>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</si>
  <si>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</si>
  <si>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</si>
  <si>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</si>
  <si>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</si>
  <si>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</si>
  <si>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</si>
  <si>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</si>
  <si>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</si>
  <si>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</si>
  <si>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</si>
  <si>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</si>
  <si>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</si>
  <si>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</si>
  <si>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</si>
  <si>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</si>
  <si>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</si>
  <si>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</si>
  <si>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</si>
  <si>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</si>
  <si>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</si>
  <si>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</si>
  <si>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</si>
  <si>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</si>
  <si>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</si>
  <si>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</si>
  <si>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</si>
  <si>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</si>
  <si>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</si>
  <si>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</si>
  <si>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</si>
  <si>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</si>
  <si>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</si>
  <si>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</si>
  <si>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</si>
  <si>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</si>
  <si>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</si>
  <si>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</si>
  <si>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</si>
  <si>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</si>
  <si>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</si>
  <si>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</si>
  <si>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</si>
  <si>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</si>
  <si>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</si>
  <si>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</si>
  <si>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</si>
  <si>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</si>
  <si>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</si>
  <si>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</si>
  <si>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</si>
  <si>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</si>
  <si>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</si>
  <si>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</si>
  <si>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</si>
  <si>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</si>
  <si>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</si>
  <si>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</si>
  <si>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</si>
  <si>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</si>
  <si>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</si>
  <si>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</si>
  <si>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</si>
  <si>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</si>
  <si>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</si>
  <si>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</si>
  <si>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</si>
  <si>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</si>
  <si>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</si>
  <si>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</si>
  <si>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</si>
  <si>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</si>
  <si>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</si>
  <si>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</si>
  <si>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</si>
  <si>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</si>
  <si>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</si>
  <si>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</si>
  <si>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</si>
  <si>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</si>
  <si>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</si>
  <si>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</si>
  <si>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</si>
  <si>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</si>
  <si>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</si>
  <si>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</si>
  <si>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</si>
  <si>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</si>
  <si>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</si>
  <si>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</si>
  <si>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</si>
  <si>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</si>
  <si>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</si>
  <si>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</si>
  <si>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</si>
  <si>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</si>
  <si>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</si>
  <si>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</si>
  <si>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</si>
  <si>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</si>
  <si>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</si>
  <si>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</si>
  <si>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</si>
  <si>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</si>
  <si>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</si>
  <si>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</si>
  <si>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</si>
  <si>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</si>
  <si>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</si>
  <si>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</si>
  <si>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</si>
  <si>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</si>
  <si>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</si>
  <si>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</si>
  <si>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</si>
  <si>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</si>
  <si>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</si>
  <si>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</si>
  <si>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</si>
  <si>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</si>
  <si>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</si>
  <si>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</si>
  <si>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</si>
  <si>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</si>
  <si>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</si>
  <si>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</si>
  <si>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</si>
  <si>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</si>
  <si>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</si>
  <si>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</si>
  <si>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</si>
  <si>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</si>
  <si>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</si>
  <si>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</si>
  <si>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</si>
  <si>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</si>
  <si>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</si>
  <si>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</si>
  <si>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</si>
  <si>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</si>
  <si>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</si>
  <si>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</si>
  <si>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</si>
  <si>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</si>
  <si>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</si>
  <si>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</si>
  <si>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</si>
  <si>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</si>
  <si>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</si>
  <si>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</si>
  <si>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</si>
  <si>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</si>
  <si>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</si>
  <si>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</si>
  <si>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</si>
  <si>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</si>
  <si>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</si>
  <si>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</si>
  <si>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</si>
  <si>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</si>
  <si>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</si>
  <si>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</si>
  <si>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</si>
  <si>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</si>
  <si>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</si>
  <si>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</si>
  <si>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</si>
  <si>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</si>
  <si>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</si>
  <si>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</si>
  <si>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</si>
  <si>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</si>
  <si>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</si>
  <si>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</si>
  <si>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</si>
  <si>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</si>
  <si>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</si>
  <si>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</si>
  <si>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</si>
  <si>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</si>
  <si>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</si>
  <si>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</si>
  <si>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</si>
  <si>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</si>
  <si>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</si>
  <si>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</si>
  <si>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</si>
  <si>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</si>
  <si>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</si>
  <si>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</si>
  <si>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</si>
  <si>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</si>
  <si>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</si>
  <si>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</si>
  <si>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</si>
  <si>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</si>
  <si>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</si>
  <si>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</si>
  <si>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</si>
  <si>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</si>
  <si>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</si>
  <si>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</si>
  <si>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</si>
  <si>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</si>
  <si>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</si>
  <si>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</si>
  <si>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</si>
  <si>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</si>
  <si>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</si>
  <si>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</si>
  <si>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</si>
  <si>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</si>
  <si>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</si>
  <si>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</si>
  <si>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</si>
  <si>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</si>
  <si>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</si>
  <si>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</si>
  <si>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</si>
  <si>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</si>
  <si>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</si>
  <si>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</si>
  <si>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</si>
  <si>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</si>
  <si>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</si>
  <si>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</si>
  <si>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</si>
  <si>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</si>
  <si>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</si>
  <si>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</si>
  <si>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</si>
  <si>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</si>
  <si>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</si>
  <si>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</si>
  <si>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</si>
  <si>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</si>
  <si>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</si>
  <si>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</si>
  <si>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</si>
  <si>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</si>
  <si>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</si>
  <si>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</si>
  <si>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</si>
  <si>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</si>
  <si>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</si>
  <si>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</si>
  <si>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</si>
  <si>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</si>
  <si>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</si>
  <si>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</si>
  <si>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</si>
  <si>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</si>
  <si>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</si>
  <si>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</si>
  <si>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</si>
  <si>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</si>
  <si>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</si>
  <si>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</si>
  <si>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</si>
  <si>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</si>
  <si>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</si>
  <si>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</si>
  <si>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</si>
  <si>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</si>
  <si>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</si>
  <si>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</si>
  <si>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</si>
  <si>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</si>
  <si>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</si>
  <si>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</si>
  <si>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</si>
  <si>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</si>
  <si>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</si>
  <si>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</si>
  <si>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</si>
  <si>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</si>
  <si>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</si>
  <si>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</si>
  <si>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</si>
  <si>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</si>
  <si>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</si>
  <si>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</si>
  <si>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</si>
  <si>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</si>
  <si>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</si>
  <si>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</si>
  <si>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</si>
  <si>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</si>
  <si>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</si>
  <si>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</si>
  <si>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</si>
  <si>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</si>
  <si>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</si>
  <si>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</si>
  <si>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</si>
  <si>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</si>
  <si>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</si>
  <si>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</si>
  <si>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</si>
  <si>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</si>
  <si>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</si>
  <si>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</si>
  <si>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</si>
  <si>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</si>
  <si>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</si>
  <si>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</si>
  <si>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</si>
  <si>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</si>
  <si>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</si>
  <si>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</si>
  <si>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</si>
  <si>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</si>
  <si>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</si>
  <si>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</si>
  <si>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</si>
  <si>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</si>
  <si>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</si>
  <si>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</si>
  <si>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</si>
  <si>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</si>
  <si>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</si>
  <si>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</si>
  <si>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</si>
  <si>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</si>
  <si>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</si>
  <si>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</si>
  <si>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</si>
  <si>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</si>
  <si>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</si>
  <si>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</si>
  <si>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</si>
  <si>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</si>
  <si>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</si>
  <si>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</si>
  <si>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</si>
  <si>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</si>
  <si>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</si>
  <si>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</si>
  <si>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</si>
  <si>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</si>
  <si>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</si>
  <si>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</si>
  <si>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</si>
  <si>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</si>
  <si>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</si>
  <si>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</si>
  <si>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</si>
  <si>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</si>
  <si>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</si>
  <si>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</si>
  <si>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</si>
  <si>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</si>
  <si>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</si>
  <si>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</si>
  <si>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</si>
  <si>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</si>
  <si>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</si>
  <si>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</si>
  <si>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</si>
  <si>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</si>
  <si>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</si>
  <si>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</si>
  <si>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</si>
  <si>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</si>
  <si>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</si>
  <si>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</si>
  <si>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</si>
  <si>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</si>
  <si>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</si>
  <si>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</si>
  <si>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</si>
  <si>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</si>
  <si>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</si>
  <si>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</si>
  <si>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</si>
  <si>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</si>
  <si>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</si>
  <si>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</si>
  <si>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</si>
  <si>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</si>
  <si>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</si>
  <si>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</si>
  <si>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</si>
  <si>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</si>
  <si>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</si>
  <si>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</si>
  <si>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</si>
  <si>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</si>
  <si>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</si>
  <si>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</si>
  <si>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</si>
  <si>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</si>
  <si>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</si>
  <si>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</si>
  <si>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</si>
  <si>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</si>
  <si>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</si>
  <si>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</si>
  <si>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</si>
  <si>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</si>
  <si>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</si>
  <si>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</si>
  <si>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</si>
  <si>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</si>
  <si>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</si>
  <si>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</si>
  <si>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</si>
  <si>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</si>
  <si>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</si>
  <si>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</si>
  <si>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</si>
  <si>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</si>
  <si>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</si>
  <si>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</si>
  <si>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</si>
  <si>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</si>
  <si>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</si>
  <si>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</si>
  <si>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</si>
  <si>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</si>
  <si>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</si>
  <si>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</si>
  <si>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</si>
  <si>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</si>
  <si>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</si>
  <si>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</si>
  <si>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</si>
  <si>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</si>
  <si>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</si>
  <si>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</si>
  <si>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</si>
  <si>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</si>
  <si>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</si>
  <si>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</si>
  <si>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</si>
  <si>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</si>
  <si>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</si>
  <si>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</si>
  <si>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</si>
  <si>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</si>
  <si>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</si>
  <si>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</si>
  <si>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</si>
  <si>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</si>
  <si>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</si>
  <si>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</si>
  <si>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</si>
  <si>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</si>
  <si>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</si>
  <si>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</si>
  <si>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</si>
  <si>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</si>
  <si>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</si>
  <si>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</si>
  <si>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</si>
  <si>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</si>
  <si>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</si>
  <si>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</si>
  <si>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</si>
  <si>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</si>
  <si>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</si>
  <si>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</si>
  <si>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</si>
  <si>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</si>
  <si>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</si>
  <si>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</si>
  <si>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</si>
  <si>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</si>
  <si>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</si>
  <si>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</si>
  <si>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</si>
  <si>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</si>
  <si>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</si>
  <si>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</si>
  <si>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</si>
  <si>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</si>
  <si>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</si>
  <si>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</si>
  <si>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</si>
  <si>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</si>
  <si>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</si>
  <si>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</si>
  <si>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</si>
  <si>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</si>
  <si>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</si>
  <si>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</si>
  <si>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</si>
  <si>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</si>
  <si>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</si>
  <si>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</si>
  <si>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</si>
  <si>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</si>
  <si>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</si>
  <si>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</si>
  <si>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</si>
  <si>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</si>
  <si>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</si>
  <si>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</si>
  <si>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</si>
  <si>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</si>
  <si>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</si>
  <si>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</si>
  <si>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</si>
  <si>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</si>
  <si>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</si>
  <si>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</si>
  <si>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</si>
  <si>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</si>
  <si>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</si>
  <si>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</si>
  <si>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</si>
  <si>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</si>
  <si>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</si>
  <si>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</si>
  <si>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</si>
  <si>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</si>
  <si>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</si>
  <si>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</si>
  <si>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</si>
  <si>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</si>
  <si>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</si>
  <si>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</si>
  <si>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</si>
  <si>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</si>
  <si>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</si>
  <si>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</si>
  <si>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</si>
  <si>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</si>
  <si>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</si>
  <si>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</si>
  <si>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</si>
  <si>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</si>
  <si>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</si>
  <si>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</si>
  <si>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</si>
  <si>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</si>
  <si>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</si>
  <si>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</si>
  <si>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</si>
  <si>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</si>
  <si>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</si>
  <si>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</si>
  <si>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</si>
  <si>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</si>
  <si>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</si>
  <si>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</si>
  <si>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</si>
  <si>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</si>
  <si>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</si>
  <si>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</si>
  <si>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</si>
  <si>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</si>
  <si>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</si>
  <si>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</si>
  <si>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</si>
  <si>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</si>
  <si>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</si>
  <si>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</si>
  <si>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</si>
  <si>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</si>
  <si>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</si>
  <si>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</si>
  <si>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</si>
  <si>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</si>
  <si>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</si>
  <si>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</si>
  <si>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</si>
  <si>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</si>
  <si>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</si>
  <si>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</si>
  <si>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</si>
  <si>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</si>
  <si>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</si>
  <si>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</si>
  <si>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</si>
  <si>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</si>
  <si>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</si>
  <si>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</si>
  <si>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</si>
  <si>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</si>
  <si>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</si>
  <si>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</si>
  <si>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</si>
  <si>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</si>
  <si>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</si>
  <si>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</si>
  <si>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</si>
  <si>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</si>
  <si>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</si>
  <si>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</si>
  <si>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</si>
  <si>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</si>
  <si>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</si>
  <si>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</si>
  <si>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</si>
  <si>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</si>
  <si>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</si>
  <si>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</si>
  <si>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</si>
  <si>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</si>
  <si>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</si>
  <si>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</si>
  <si>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</si>
  <si>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</si>
  <si>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</si>
  <si>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</si>
  <si>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</si>
  <si>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</si>
  <si>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</si>
  <si>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</si>
  <si>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</si>
  <si>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</si>
  <si>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</si>
  <si>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</si>
  <si>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</si>
  <si>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</si>
  <si>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</si>
  <si>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</si>
  <si>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</si>
  <si>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</si>
  <si>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</si>
  <si>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</si>
  <si>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</si>
  <si>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</si>
  <si>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</si>
  <si>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</si>
  <si>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</si>
  <si>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</si>
  <si>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</si>
  <si>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</si>
  <si>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</si>
  <si>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</si>
  <si>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</si>
  <si>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</si>
  <si>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</si>
  <si>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</si>
  <si>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</si>
  <si>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</si>
  <si>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</si>
  <si>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</si>
  <si>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</si>
  <si>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</si>
  <si>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</si>
  <si>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</si>
  <si>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</si>
  <si>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</si>
  <si>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</si>
  <si>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</si>
  <si>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</si>
  <si>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</si>
  <si>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</si>
  <si>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</si>
  <si>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</si>
  <si>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</si>
  <si>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</si>
  <si>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</si>
  <si>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</si>
  <si>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</si>
  <si>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</si>
  <si>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</si>
  <si>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</si>
  <si>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</si>
  <si>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</si>
  <si>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</si>
  <si>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</si>
  <si>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</si>
  <si>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</si>
  <si>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</si>
  <si>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</si>
  <si>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</si>
  <si>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</si>
  <si>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</si>
  <si>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</si>
  <si>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</si>
  <si>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</si>
  <si>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</si>
  <si>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</si>
  <si>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</si>
  <si>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</si>
  <si>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</si>
  <si>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</si>
  <si>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</si>
  <si>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</si>
  <si>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</si>
  <si>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</si>
  <si>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</si>
  <si>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</si>
  <si>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</si>
  <si>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</si>
  <si>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</si>
  <si>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</si>
  <si>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</si>
  <si>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</si>
  <si>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</si>
  <si>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</si>
  <si>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</si>
  <si>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</si>
  <si>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</si>
  <si>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</si>
  <si>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</si>
  <si>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</si>
  <si>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</si>
  <si>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</si>
  <si>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</si>
  <si>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</si>
  <si>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</si>
  <si>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</si>
  <si>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</si>
  <si>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</si>
  <si>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</si>
  <si>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</si>
  <si>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</si>
  <si>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</si>
  <si>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</si>
  <si>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</si>
  <si>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</si>
  <si>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</si>
  <si>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</si>
  <si>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</si>
  <si>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</si>
  <si>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</si>
  <si>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</si>
  <si>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</si>
  <si>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</si>
  <si>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</si>
  <si>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</si>
  <si>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</si>
  <si>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</si>
  <si>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</si>
  <si>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</si>
  <si>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</si>
  <si>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</si>
  <si>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</si>
  <si>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</si>
  <si>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</si>
  <si>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</si>
  <si>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</si>
  <si>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</si>
  <si>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</si>
  <si>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</si>
  <si>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</si>
  <si>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</si>
  <si>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</si>
  <si>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</si>
  <si>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</si>
  <si>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</si>
  <si>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</si>
  <si>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</si>
  <si>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</si>
  <si>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</si>
  <si>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</si>
  <si>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</si>
  <si>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</si>
  <si>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</si>
  <si>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</si>
  <si>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</si>
  <si>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</si>
  <si>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</si>
  <si>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</si>
  <si>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</si>
  <si>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</si>
  <si>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</si>
  <si>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</si>
  <si>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</si>
  <si>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</si>
  <si>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</si>
  <si>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</si>
  <si>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</si>
  <si>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</si>
  <si>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</si>
  <si>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</si>
  <si>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</si>
  <si>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</si>
  <si>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</si>
  <si>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</si>
  <si>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</si>
  <si>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</si>
  <si>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</si>
  <si>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</si>
  <si>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</si>
  <si>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</si>
  <si>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</si>
  <si>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</si>
  <si>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</si>
  <si>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</si>
  <si>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</si>
  <si>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</si>
  <si>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</si>
  <si>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</si>
  <si>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</si>
  <si>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</si>
  <si>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</si>
  <si>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</si>
  <si>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</si>
  <si>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</si>
  <si>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</si>
  <si>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</si>
  <si>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</si>
  <si>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</si>
  <si>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</si>
  <si>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</si>
  <si>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</si>
  <si>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</si>
  <si>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</si>
  <si>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</si>
  <si>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</si>
  <si>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</si>
  <si>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</si>
  <si>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</si>
  <si>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</si>
  <si>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</si>
  <si>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</si>
  <si>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</si>
  <si>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</si>
  <si>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</si>
  <si>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</si>
  <si>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</si>
  <si>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</si>
  <si>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</si>
  <si>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</si>
  <si>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</si>
  <si>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</si>
  <si>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</si>
  <si>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</si>
  <si>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</si>
  <si>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</si>
  <si>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</si>
  <si>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</si>
  <si>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</si>
  <si>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</si>
  <si>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</si>
  <si>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</si>
  <si>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</si>
  <si>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</si>
  <si>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</si>
  <si>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</si>
  <si>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</si>
  <si>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</si>
  <si>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</si>
  <si>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</si>
  <si>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</si>
  <si>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</si>
  <si>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</si>
  <si>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</si>
  <si>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</si>
  <si>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</si>
  <si>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</si>
  <si>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</si>
  <si>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</si>
  <si>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</si>
  <si>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</si>
  <si>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</si>
  <si>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</si>
  <si>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</si>
  <si>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</si>
  <si>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</si>
  <si>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</si>
  <si>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</si>
  <si>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</si>
  <si>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</si>
  <si>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</si>
  <si>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</si>
  <si>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</si>
  <si>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</si>
  <si>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</si>
  <si>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</si>
  <si>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</si>
  <si>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</si>
  <si>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</si>
  <si>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</si>
  <si>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</si>
  <si>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</si>
  <si>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</si>
  <si>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</si>
  <si>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</si>
  <si>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</si>
  <si>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</si>
  <si>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</si>
  <si>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</si>
  <si>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</si>
  <si>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</si>
  <si>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</si>
  <si>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</si>
  <si>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</si>
  <si>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</si>
  <si>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</si>
  <si>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</si>
  <si>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</si>
  <si>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</si>
  <si>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</si>
  <si>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</si>
  <si>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</si>
  <si>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</si>
  <si>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</si>
  <si>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</si>
  <si>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</si>
  <si>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</si>
  <si>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</si>
  <si>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</si>
  <si>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</si>
  <si>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</si>
  <si>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</si>
  <si>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</si>
  <si>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</si>
  <si>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</si>
  <si>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</si>
  <si>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</si>
  <si>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</si>
  <si>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</si>
  <si>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</si>
  <si>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</si>
  <si>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</si>
  <si>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</si>
  <si>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</si>
  <si>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</si>
  <si>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</si>
  <si>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</si>
  <si>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</si>
  <si>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</si>
  <si>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</si>
  <si>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</si>
  <si>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</si>
  <si>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</si>
  <si>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</si>
  <si>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</si>
  <si>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</si>
  <si>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</si>
  <si>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</si>
  <si>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</si>
  <si>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</si>
  <si>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</si>
  <si>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</si>
  <si>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</si>
  <si>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</si>
  <si>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</si>
  <si>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</si>
  <si>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</si>
  <si>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</si>
  <si>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</si>
  <si>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</si>
  <si>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</si>
  <si>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</si>
  <si>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</si>
  <si>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</si>
  <si>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</si>
  <si>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</si>
  <si>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</si>
  <si>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</si>
  <si>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</si>
  <si>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</si>
  <si>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</si>
  <si>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</si>
  <si>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</si>
  <si>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</si>
  <si>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</si>
  <si>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</si>
  <si>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</si>
  <si>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</si>
  <si>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</si>
  <si>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</si>
  <si>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</si>
  <si>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</si>
  <si>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</si>
  <si>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</si>
  <si>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</si>
  <si>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</si>
  <si>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</si>
  <si>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</si>
  <si>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</si>
  <si>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</si>
  <si>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</si>
  <si>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</si>
  <si>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</si>
  <si>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</si>
  <si>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</si>
  <si>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</si>
  <si>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</si>
  <si>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</si>
  <si>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</si>
  <si>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</si>
  <si>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</si>
  <si>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</si>
  <si>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</si>
  <si>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</si>
  <si>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</si>
  <si>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</si>
  <si>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</si>
  <si>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</si>
  <si>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</si>
  <si>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</si>
  <si>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</si>
  <si>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</si>
  <si>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</si>
  <si>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</si>
  <si>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</si>
  <si>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</si>
  <si>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</si>
  <si>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</si>
  <si>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</si>
  <si>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</si>
  <si>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</si>
  <si>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</si>
  <si>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</si>
  <si>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</si>
  <si>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</si>
  <si>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</si>
  <si>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</si>
  <si>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</si>
  <si>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</si>
  <si>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</si>
  <si>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</si>
  <si>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</si>
  <si>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</si>
  <si>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</si>
  <si>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</si>
  <si>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</si>
  <si>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</si>
  <si>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</si>
  <si>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</si>
  <si>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</si>
  <si>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</si>
  <si>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</si>
  <si>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</si>
  <si>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</si>
  <si>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</si>
  <si>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</si>
  <si>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</si>
  <si>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</si>
  <si>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</si>
  <si>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</si>
  <si>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</si>
  <si>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</si>
  <si>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</si>
  <si>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</si>
  <si>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</si>
  <si>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</si>
  <si>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</si>
  <si>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</si>
  <si>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</si>
  <si>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</si>
  <si>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</si>
  <si>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</si>
  <si>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</si>
  <si>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</si>
  <si>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</si>
  <si>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</si>
  <si>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</si>
  <si>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</si>
  <si>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</si>
  <si>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</si>
  <si>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</si>
  <si>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</si>
  <si>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</si>
  <si>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</si>
  <si>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</si>
  <si>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</si>
  <si>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</si>
  <si>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</si>
  <si>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</si>
  <si>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</si>
  <si>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</si>
  <si>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</si>
  <si>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</si>
  <si>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</si>
  <si>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</si>
  <si>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</si>
  <si>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</si>
  <si>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</si>
  <si>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</si>
  <si>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</si>
  <si>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</si>
  <si>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</si>
  <si>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</si>
  <si>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</si>
  <si>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</si>
  <si>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</si>
  <si>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</si>
  <si>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</si>
  <si>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</si>
  <si>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</si>
  <si>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</si>
  <si>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</si>
  <si>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</si>
  <si>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</si>
  <si>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</si>
  <si>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</si>
  <si>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</si>
  <si>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</si>
  <si>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</si>
  <si>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</si>
  <si>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</si>
  <si>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</si>
  <si>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</si>
  <si>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</si>
  <si>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</si>
  <si>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</si>
  <si>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</si>
  <si>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</si>
  <si>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</si>
  <si>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</si>
  <si>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</si>
  <si>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</si>
  <si>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</si>
  <si>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</si>
  <si>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</si>
  <si>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</si>
  <si>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</si>
  <si>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</si>
  <si>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</si>
  <si>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</si>
  <si>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</si>
  <si>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</si>
  <si>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</si>
  <si>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</si>
  <si>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</si>
  <si>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</si>
  <si>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</si>
  <si>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</si>
  <si>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</si>
  <si>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</si>
  <si>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</si>
  <si>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</si>
  <si>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</si>
  <si>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</si>
  <si>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</si>
  <si>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</si>
  <si>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</si>
  <si>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</si>
  <si>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</si>
  <si>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</si>
  <si>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</si>
  <si>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</si>
  <si>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</si>
  <si>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</si>
  <si>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</si>
  <si>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</si>
  <si>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</si>
  <si>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</si>
  <si>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</si>
  <si>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</si>
  <si>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</si>
  <si>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</si>
  <si>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</si>
  <si>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</si>
  <si>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</si>
  <si>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</si>
  <si>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</si>
  <si>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</si>
  <si>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</si>
  <si>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</si>
  <si>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</si>
  <si>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</si>
  <si>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</si>
  <si>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</si>
  <si>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</si>
  <si>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</si>
  <si>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</si>
  <si>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</si>
  <si>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</si>
  <si>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</si>
  <si>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</si>
  <si>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</si>
  <si>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</si>
  <si>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</si>
  <si>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</si>
  <si>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</si>
  <si>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</si>
  <si>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</si>
  <si>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</si>
  <si>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</si>
  <si>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</si>
  <si>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</si>
  <si>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</si>
  <si>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</si>
  <si>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</si>
  <si>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</si>
  <si>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</si>
  <si>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</si>
  <si>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</si>
  <si>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</si>
  <si>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</si>
  <si>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</si>
  <si>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</si>
  <si>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</si>
  <si>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</si>
  <si>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</si>
  <si>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</si>
  <si>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</si>
  <si>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</si>
  <si>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</si>
  <si>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</si>
  <si>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</si>
  <si>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</si>
  <si>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</si>
  <si>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</si>
  <si>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</si>
  <si>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</si>
  <si>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</si>
  <si>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</si>
  <si>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</si>
  <si>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</si>
  <si>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</si>
  <si>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</si>
  <si>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</si>
  <si>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</si>
  <si>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</si>
  <si>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</si>
  <si>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</si>
  <si>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</si>
  <si>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</si>
  <si>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</si>
  <si>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</si>
  <si>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</si>
  <si>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</si>
  <si>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</si>
  <si>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</si>
  <si>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</si>
  <si>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</si>
  <si>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</si>
  <si>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</si>
  <si>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</si>
  <si>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</si>
  <si>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</si>
  <si>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</si>
  <si>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</si>
  <si>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</si>
  <si>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</si>
  <si>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</si>
  <si>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</si>
  <si>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</si>
  <si>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</si>
  <si>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</si>
  <si>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</si>
  <si>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</si>
  <si>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</si>
  <si>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</si>
  <si>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</si>
  <si>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</si>
  <si>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</si>
  <si>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</si>
  <si>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</si>
  <si>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</si>
  <si>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</si>
  <si>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</si>
  <si>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</si>
  <si>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</si>
  <si>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</si>
  <si>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</si>
  <si>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</si>
  <si>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</si>
  <si>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</si>
  <si>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</si>
  <si>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</si>
  <si>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</si>
  <si>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</si>
  <si>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</si>
  <si>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</si>
  <si>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</si>
  <si>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</si>
  <si>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</si>
  <si>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</si>
  <si>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</si>
  <si>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</si>
  <si>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</si>
  <si>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</si>
  <si>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</si>
  <si>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</si>
  <si>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</si>
  <si>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</si>
  <si>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</si>
  <si>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</si>
  <si>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</si>
  <si>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</si>
  <si>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</si>
  <si>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</si>
  <si>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</si>
  <si>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</si>
  <si>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</si>
  <si>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</si>
  <si>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</si>
  <si>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</si>
  <si>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</si>
  <si>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</si>
  <si>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</si>
  <si>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</si>
  <si>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</si>
  <si>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</si>
  <si>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</si>
  <si>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</si>
  <si>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</si>
  <si>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</si>
  <si>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</si>
  <si>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</si>
  <si>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</si>
  <si>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</si>
  <si>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</si>
  <si>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</si>
  <si>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</si>
  <si>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</si>
  <si>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</si>
  <si>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</si>
  <si>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</si>
  <si>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</si>
  <si>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</si>
  <si>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</si>
  <si>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</si>
  <si>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</si>
  <si>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</si>
  <si>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</si>
  <si>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</si>
  <si>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</si>
  <si>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</si>
  <si>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</si>
  <si>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</si>
  <si>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</si>
  <si>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</si>
  <si>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</si>
  <si>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</si>
  <si>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</si>
  <si>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</si>
  <si>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</si>
  <si>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</si>
  <si>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</si>
  <si>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</si>
  <si>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</si>
  <si>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</si>
  <si>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</si>
  <si>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</si>
  <si>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</si>
  <si>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</si>
  <si>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</si>
  <si>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</si>
  <si>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</si>
  <si>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</si>
  <si>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</si>
  <si>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</si>
  <si>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</si>
  <si>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</si>
  <si>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</si>
  <si>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</si>
  <si>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</si>
  <si>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</si>
  <si>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</si>
  <si>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</si>
  <si>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</si>
  <si>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</si>
  <si>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</si>
  <si>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</si>
  <si>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</si>
  <si>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</si>
  <si>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</si>
  <si>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</si>
  <si>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</si>
  <si>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</si>
  <si>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</si>
  <si>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</si>
  <si>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</si>
  <si>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</si>
  <si>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</si>
  <si>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</si>
  <si>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</si>
  <si>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</si>
  <si>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</si>
  <si>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</si>
  <si>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</si>
  <si>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</si>
  <si>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</si>
  <si>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</si>
  <si>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</si>
  <si>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</si>
  <si>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</si>
  <si>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</si>
  <si>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</si>
  <si>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</si>
  <si>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</si>
  <si>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</si>
  <si>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</si>
  <si>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</si>
  <si>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</si>
  <si>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</si>
  <si>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</si>
  <si>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</si>
  <si>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</si>
  <si>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</si>
  <si>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</si>
  <si>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</si>
  <si>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</si>
  <si>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</si>
  <si>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</si>
  <si>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</si>
  <si>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</si>
  <si>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</si>
  <si>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</si>
  <si>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</si>
  <si>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</si>
  <si>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</si>
  <si>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</si>
  <si>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</si>
  <si>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</si>
  <si>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</si>
  <si>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</si>
  <si>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</si>
  <si>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</si>
  <si>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</si>
  <si>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</si>
  <si>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</si>
  <si>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</si>
  <si>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</si>
  <si>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</si>
  <si>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</si>
  <si>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</si>
  <si>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</si>
  <si>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</si>
  <si>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</si>
  <si>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</si>
  <si>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</si>
  <si>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</si>
  <si>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</si>
  <si>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</si>
  <si>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</si>
  <si>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</si>
  <si>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</si>
  <si>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</si>
  <si>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</si>
  <si>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</si>
  <si>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</si>
  <si>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</si>
  <si>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</si>
  <si>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</si>
  <si>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</si>
  <si>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</si>
  <si>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</si>
  <si>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</si>
  <si>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</si>
  <si>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</si>
  <si>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</si>
  <si>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</si>
  <si>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</si>
  <si>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</si>
  <si>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</si>
  <si>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</si>
  <si>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</si>
  <si>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</si>
  <si>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</si>
  <si>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</si>
  <si>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</si>
  <si>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</si>
  <si>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</si>
  <si>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</si>
  <si>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</si>
  <si>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</si>
  <si>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</si>
  <si>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</si>
  <si>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</si>
  <si>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</si>
  <si>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</si>
  <si>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</si>
  <si>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</si>
  <si>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</si>
  <si>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</si>
  <si>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</si>
  <si>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</si>
  <si>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</si>
  <si>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</si>
  <si>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</si>
  <si>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</si>
  <si>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</si>
  <si>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</si>
  <si>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</si>
  <si>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</si>
  <si>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</si>
  <si>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</si>
  <si>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</si>
  <si>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</si>
  <si>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</si>
  <si>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</si>
  <si>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</si>
  <si>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</si>
  <si>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</si>
  <si>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</si>
  <si>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</si>
  <si>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</si>
  <si>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</si>
  <si>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</si>
  <si>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</si>
  <si>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</si>
  <si>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</si>
  <si>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</si>
  <si>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</si>
  <si>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</si>
  <si>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</si>
  <si>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</si>
  <si>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</si>
  <si>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</si>
  <si>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</si>
  <si>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</si>
  <si>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</si>
  <si>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</si>
  <si>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</si>
  <si>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</si>
  <si>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</si>
  <si>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</si>
  <si>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</si>
  <si>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</si>
  <si>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</si>
  <si>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</si>
  <si>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</si>
  <si>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</si>
  <si>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</si>
  <si>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</si>
  <si>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</si>
  <si>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</si>
  <si>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</si>
  <si>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</si>
  <si>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</si>
  <si>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</si>
  <si>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</si>
  <si>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</si>
  <si>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</si>
  <si>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</si>
  <si>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</si>
  <si>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</si>
  <si>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</si>
  <si>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</si>
  <si>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</si>
  <si>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</si>
  <si>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</si>
  <si>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</si>
  <si>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</si>
  <si>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</si>
  <si>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</si>
  <si>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</si>
  <si>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</si>
  <si>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</si>
  <si>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</si>
  <si>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</si>
  <si>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</si>
  <si>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</si>
  <si>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</si>
  <si>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</si>
  <si>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</si>
  <si>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</si>
  <si>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</si>
  <si>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</si>
  <si>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</si>
  <si>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</si>
  <si>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</si>
  <si>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</si>
  <si>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</si>
  <si>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</si>
  <si>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</si>
  <si>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</si>
  <si>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</si>
  <si>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</si>
  <si>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</si>
  <si>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</si>
  <si>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</si>
  <si>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</si>
  <si>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</si>
  <si>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</si>
  <si>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</si>
  <si>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</si>
  <si>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</si>
  <si>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</si>
  <si>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</si>
  <si>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</si>
  <si>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</si>
  <si>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</si>
  <si>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</si>
  <si>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</si>
  <si>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</si>
  <si>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</si>
  <si>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</si>
  <si>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</si>
  <si>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</si>
  <si>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</si>
  <si>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</si>
  <si>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</si>
  <si>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</si>
  <si>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</si>
  <si>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</si>
  <si>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</si>
  <si>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</si>
  <si>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</si>
  <si>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</si>
  <si>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</si>
  <si>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</si>
  <si>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</si>
  <si>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</si>
  <si>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</si>
  <si>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</si>
  <si>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</si>
  <si>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</si>
  <si>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</si>
  <si>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</si>
  <si>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</si>
  <si>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</si>
  <si>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</si>
  <si>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</si>
  <si>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</si>
  <si>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</si>
  <si>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</si>
  <si>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</si>
  <si>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</si>
  <si>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</si>
  <si>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</si>
  <si>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</si>
  <si>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</si>
  <si>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</si>
  <si>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</si>
  <si>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</si>
  <si>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</si>
  <si>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</si>
  <si>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</si>
  <si>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</si>
  <si>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</si>
  <si>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</si>
  <si>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</si>
  <si>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</si>
  <si>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</si>
  <si>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</si>
  <si>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</si>
  <si>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</si>
  <si>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</si>
  <si>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</si>
  <si>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</si>
  <si>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</si>
  <si>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</si>
  <si>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</si>
  <si>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</si>
  <si>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</si>
  <si>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</si>
  <si>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</si>
  <si>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</si>
  <si>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</si>
  <si>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</si>
  <si>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</si>
  <si>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</si>
  <si>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</si>
  <si>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</si>
  <si>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</si>
  <si>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</si>
  <si>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</si>
  <si>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</si>
  <si>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</si>
  <si>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</si>
  <si>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</si>
  <si>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</si>
  <si>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</si>
  <si>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</si>
  <si>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</si>
  <si>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</si>
  <si>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</si>
  <si>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</si>
  <si>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</si>
  <si>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</si>
  <si>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</si>
  <si>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</si>
  <si>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</si>
  <si>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</si>
  <si>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</si>
  <si>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</si>
  <si>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</si>
  <si>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</si>
  <si>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</si>
  <si>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</si>
  <si>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</si>
  <si>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</si>
  <si>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</si>
  <si>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</si>
  <si>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</si>
  <si>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</si>
  <si>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</si>
  <si>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</si>
  <si>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</si>
  <si>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</si>
  <si>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</si>
  <si>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</si>
  <si>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</si>
  <si>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</si>
  <si>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</si>
  <si>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</si>
  <si>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</si>
  <si>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</si>
  <si>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</si>
  <si>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</si>
  <si>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</si>
  <si>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</si>
  <si>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</si>
  <si>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</si>
  <si>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</si>
  <si>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</si>
  <si>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</si>
  <si>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</si>
  <si>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</si>
  <si>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</si>
  <si>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</si>
  <si>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</si>
  <si>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</si>
  <si>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</si>
  <si>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</si>
  <si>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</si>
  <si>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</si>
  <si>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</si>
  <si>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</si>
  <si>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</si>
  <si>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</si>
  <si>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</si>
  <si>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</si>
  <si>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</si>
  <si>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</si>
  <si>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</si>
  <si>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</si>
  <si>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</si>
  <si>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</si>
  <si>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</si>
  <si>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</si>
  <si>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</si>
  <si>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</si>
  <si>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</si>
  <si>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</si>
  <si>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</si>
  <si>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</si>
  <si>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</si>
  <si>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</si>
  <si>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</si>
  <si>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</si>
  <si>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</si>
  <si>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</si>
  <si>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</si>
  <si>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</si>
  <si>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</si>
  <si>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</si>
  <si>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</si>
  <si>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</si>
  <si>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</si>
  <si>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</si>
  <si>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</si>
  <si>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</si>
  <si>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</si>
  <si>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</si>
  <si>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</si>
  <si>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</si>
  <si>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</si>
  <si>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</si>
  <si>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</si>
  <si>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</si>
  <si>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</si>
  <si>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</si>
  <si>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</si>
  <si>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</si>
  <si>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</si>
  <si>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</si>
  <si>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</si>
  <si>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</si>
  <si>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</si>
  <si>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</si>
  <si>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</si>
  <si>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</si>
  <si>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</si>
  <si>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</si>
  <si>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</si>
  <si>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</si>
  <si>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</si>
  <si>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</si>
  <si>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</si>
  <si>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</si>
  <si>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</si>
  <si>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</si>
  <si>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</si>
  <si>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</si>
  <si>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</si>
  <si>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</si>
  <si>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</si>
  <si>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</si>
  <si>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</si>
  <si>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</si>
  <si>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</si>
  <si>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</si>
  <si>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</si>
  <si>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</si>
  <si>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</si>
  <si>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</si>
  <si>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</si>
  <si>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</si>
  <si>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</si>
  <si>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</si>
  <si>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</si>
  <si>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</si>
  <si>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</si>
  <si>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</si>
  <si>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</si>
  <si>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</si>
  <si>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</si>
  <si>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</si>
  <si>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</si>
  <si>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</si>
  <si>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</si>
  <si>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</si>
  <si>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</si>
  <si>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</si>
  <si>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</si>
  <si>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</si>
  <si>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</si>
  <si>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</si>
  <si>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</si>
  <si>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</si>
  <si>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</si>
  <si>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</si>
  <si>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</si>
  <si>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</si>
  <si>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</si>
  <si>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</si>
  <si>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</si>
  <si>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</si>
  <si>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</si>
  <si>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</si>
  <si>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</si>
  <si>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</si>
  <si>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</si>
  <si>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</si>
  <si>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</si>
  <si>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</si>
  <si>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</si>
  <si>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</si>
  <si>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</si>
  <si>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</si>
  <si>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</si>
  <si>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</si>
  <si>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</si>
  <si>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</si>
  <si>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</si>
  <si>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</si>
  <si>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</si>
  <si>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</si>
  <si>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</si>
  <si>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</si>
  <si>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</si>
  <si>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</si>
  <si>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</si>
  <si>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</si>
  <si>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</si>
  <si>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</si>
  <si>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</si>
  <si>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</si>
  <si>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</si>
  <si>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</si>
  <si>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</si>
  <si>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</si>
  <si>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</si>
  <si>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</si>
  <si>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</si>
  <si>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</si>
  <si>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</si>
  <si>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</si>
  <si>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</si>
  <si>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</si>
  <si>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</si>
  <si>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</si>
  <si>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</si>
  <si>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</si>
  <si>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</si>
  <si>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</si>
  <si>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</si>
  <si>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</si>
  <si>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</si>
  <si>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</si>
  <si>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</si>
  <si>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</si>
  <si>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</si>
  <si>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</si>
  <si>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</si>
  <si>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</si>
  <si>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</si>
  <si>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</si>
  <si>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</si>
  <si>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</si>
  <si>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</si>
  <si>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</si>
  <si>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</si>
  <si>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</si>
  <si>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</si>
  <si>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</si>
  <si>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</si>
  <si>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</si>
  <si>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</si>
  <si>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</si>
  <si>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</si>
  <si>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</si>
  <si>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</si>
  <si>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</si>
  <si>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</si>
  <si>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</si>
  <si>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</si>
  <si>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</si>
  <si>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</si>
  <si>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</si>
  <si>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</si>
  <si>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</si>
  <si>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</si>
  <si>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</si>
  <si>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</si>
  <si>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</si>
  <si>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</si>
  <si>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</si>
  <si>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</si>
  <si>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</si>
  <si>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</si>
  <si>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</si>
  <si>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</si>
  <si>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</si>
  <si>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</si>
  <si>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</si>
  <si>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</si>
  <si>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</si>
  <si>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</si>
  <si>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</si>
  <si>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</si>
  <si>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</si>
  <si>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</si>
  <si>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</si>
  <si>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</si>
  <si>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</si>
  <si>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</si>
  <si>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</si>
  <si>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</si>
  <si>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</si>
  <si>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</si>
  <si>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</si>
  <si>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</si>
  <si>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</si>
  <si>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</si>
  <si>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</si>
  <si>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</si>
  <si>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</si>
  <si>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</si>
  <si>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</si>
  <si>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</si>
  <si>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</si>
  <si>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</si>
  <si>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</si>
  <si>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</si>
  <si>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</si>
  <si>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</si>
  <si>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</si>
  <si>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</si>
  <si>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</si>
  <si>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</si>
  <si>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</si>
  <si>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</si>
  <si>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</si>
  <si>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</si>
  <si>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</si>
  <si>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</si>
  <si>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</si>
  <si>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</si>
  <si>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</si>
  <si>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</si>
  <si>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</si>
  <si>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</si>
  <si>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</si>
  <si>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</si>
  <si>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</si>
  <si>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</si>
  <si>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</si>
  <si>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</si>
  <si>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</si>
  <si>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</si>
  <si>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</si>
  <si>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</si>
  <si>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</si>
  <si>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</si>
  <si>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</si>
  <si>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</si>
  <si>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</si>
  <si>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</si>
  <si>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</si>
  <si>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</si>
  <si>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</si>
  <si>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</si>
  <si>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</si>
  <si>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</si>
  <si>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</si>
  <si>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</si>
  <si>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</si>
  <si>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</si>
  <si>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</si>
  <si>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</si>
  <si>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</si>
  <si>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</si>
  <si>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</si>
  <si>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</si>
  <si>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</si>
  <si>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</si>
  <si>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</si>
  <si>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</si>
  <si>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</si>
  <si>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</si>
  <si>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</si>
  <si>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</si>
  <si>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</si>
  <si>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</si>
  <si>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</si>
  <si>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</si>
  <si>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</si>
  <si>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</si>
  <si>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</si>
  <si>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</si>
  <si>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</si>
  <si>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</si>
  <si>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</si>
  <si>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</si>
  <si>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</si>
  <si>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</si>
  <si>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</si>
  <si>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</si>
  <si>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</si>
  <si>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</si>
  <si>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</si>
  <si>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</si>
  <si>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</si>
  <si>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</si>
  <si>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</si>
  <si>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</si>
  <si>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</si>
  <si>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</si>
  <si>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</si>
  <si>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</si>
  <si>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</si>
  <si>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</si>
  <si>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</si>
  <si>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</si>
  <si>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</si>
  <si>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</si>
  <si>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</si>
  <si>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</si>
  <si>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</si>
  <si>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</si>
  <si>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</si>
  <si>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</si>
  <si>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</si>
  <si>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</si>
  <si>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</si>
  <si>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</si>
  <si>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</si>
  <si>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</si>
  <si>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</si>
  <si>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</si>
  <si>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</si>
  <si>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</si>
  <si>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</si>
  <si>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</si>
  <si>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</si>
  <si>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</si>
  <si>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</si>
  <si>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</si>
  <si>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</si>
  <si>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</si>
  <si>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</si>
  <si>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</si>
  <si>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</si>
  <si>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</si>
  <si>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</si>
  <si>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</si>
  <si>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</si>
  <si>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</si>
  <si>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</si>
  <si>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</si>
  <si>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</si>
  <si>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</si>
  <si>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</si>
  <si>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</si>
  <si>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</si>
  <si>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</si>
  <si>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</si>
  <si>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</si>
  <si>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</si>
  <si>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</si>
  <si>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</si>
  <si>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</si>
  <si>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</si>
  <si>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</si>
  <si>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</si>
  <si>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</si>
  <si>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</si>
  <si>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</si>
  <si>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</si>
  <si>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</si>
  <si>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</si>
  <si>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</si>
  <si>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</si>
  <si>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</si>
  <si>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</si>
  <si>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</si>
  <si>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</si>
  <si>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</si>
  <si>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</si>
  <si>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</si>
  <si>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</si>
  <si>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</si>
  <si>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</si>
  <si>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</si>
  <si>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</si>
  <si>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</si>
  <si>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</si>
  <si>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</si>
  <si>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</si>
  <si>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</si>
  <si>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</si>
  <si>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</si>
  <si>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</si>
  <si>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</si>
  <si>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</si>
  <si>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</si>
  <si>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</si>
  <si>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</si>
  <si>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</si>
  <si>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</si>
  <si>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</si>
  <si>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</si>
  <si>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</si>
  <si>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</si>
  <si>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</si>
  <si>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</si>
  <si>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</si>
  <si>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</si>
  <si>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</si>
  <si>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</si>
  <si>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</si>
  <si>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</si>
  <si>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</si>
  <si>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</si>
  <si>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</si>
  <si>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</si>
  <si>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</si>
  <si>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</si>
  <si>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</si>
  <si>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</si>
  <si>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</si>
  <si>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</si>
  <si>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</si>
  <si>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</si>
  <si>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</si>
  <si>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</si>
  <si>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</si>
  <si>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</si>
  <si>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</si>
  <si>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</si>
  <si>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</si>
  <si>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</si>
  <si>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</si>
  <si>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</si>
  <si>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</si>
  <si>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</si>
  <si>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</si>
  <si>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</si>
  <si>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</si>
  <si>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</si>
  <si>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</si>
  <si>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</si>
  <si>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</si>
  <si>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</si>
  <si>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</si>
  <si>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</si>
  <si>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</si>
  <si>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</si>
  <si>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</si>
  <si>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</si>
  <si>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</si>
  <si>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</si>
  <si>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</si>
  <si>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</si>
  <si>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</si>
  <si>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</si>
  <si>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</si>
  <si>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</si>
  <si>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</si>
  <si>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</si>
  <si>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</si>
  <si>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</si>
  <si>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</si>
  <si>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</si>
  <si>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</si>
  <si>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</si>
  <si>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</si>
  <si>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</si>
  <si>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</si>
  <si>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</si>
  <si>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</si>
  <si>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</si>
  <si>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</si>
  <si>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</si>
  <si>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</si>
  <si>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</si>
  <si>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</si>
  <si>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</si>
  <si>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</si>
  <si>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</si>
  <si>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</si>
  <si>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</si>
  <si>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</si>
  <si>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</si>
  <si>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</si>
  <si>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</si>
  <si>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</si>
  <si>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</si>
  <si>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</si>
  <si>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</si>
  <si>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</si>
  <si>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</si>
  <si>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</si>
  <si>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</si>
  <si>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</si>
  <si>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</si>
  <si>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</si>
  <si>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</si>
  <si>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</si>
  <si>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</si>
  <si>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</si>
  <si>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</si>
  <si>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</si>
  <si>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</si>
  <si>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</si>
  <si>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</si>
  <si>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</si>
  <si>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</si>
  <si>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</si>
  <si>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</si>
  <si>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</si>
  <si>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</si>
  <si>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</si>
  <si>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</si>
  <si>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</si>
  <si>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</si>
  <si>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</si>
  <si>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</si>
  <si>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</si>
  <si>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</si>
  <si>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</si>
  <si>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</si>
  <si>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</si>
  <si>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</si>
  <si>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</si>
  <si>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</si>
  <si>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</si>
  <si>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</si>
  <si>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</si>
  <si>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</si>
  <si>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</si>
  <si>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</si>
  <si>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</si>
  <si>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</si>
  <si>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</si>
  <si>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</si>
  <si>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</si>
  <si>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</si>
  <si>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</si>
  <si>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</si>
  <si>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</si>
  <si>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</si>
  <si>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</si>
  <si>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</si>
  <si>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</si>
  <si>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</si>
  <si>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</si>
  <si>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</si>
  <si>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</si>
  <si>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</si>
  <si>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</si>
  <si>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</si>
  <si>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</si>
  <si>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</si>
  <si>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</si>
  <si>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</si>
  <si>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</si>
  <si>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</si>
  <si>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</si>
  <si>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</si>
  <si>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</si>
  <si>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</si>
  <si>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</si>
  <si>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</si>
  <si>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</si>
  <si>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</si>
  <si>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</si>
  <si>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</si>
  <si>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</si>
  <si>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</si>
  <si>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</si>
  <si>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</si>
  <si>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</si>
  <si>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</si>
  <si>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</si>
  <si>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</si>
  <si>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</si>
  <si>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</si>
  <si>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</si>
  <si>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</si>
  <si>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</si>
  <si>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</si>
  <si>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</si>
  <si>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</si>
  <si>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</si>
  <si>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</si>
  <si>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</si>
  <si>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</si>
  <si>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</si>
  <si>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</si>
  <si>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</si>
  <si>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</si>
  <si>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</si>
  <si>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</si>
  <si>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</si>
  <si>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</si>
  <si>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</si>
  <si>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</si>
  <si>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</si>
  <si>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</si>
  <si>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</si>
  <si>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</si>
  <si>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</si>
  <si>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</si>
  <si>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</si>
  <si>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</si>
  <si>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</si>
  <si>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</si>
  <si>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</si>
  <si>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</si>
  <si>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</si>
  <si>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</si>
  <si>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</si>
  <si>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</si>
  <si>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</si>
  <si>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</si>
  <si>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</si>
  <si>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</si>
  <si>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</si>
  <si>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</si>
  <si>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</si>
  <si>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</si>
  <si>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</si>
  <si>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</si>
  <si>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</si>
  <si>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</si>
  <si>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</si>
  <si>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</si>
  <si>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</si>
  <si>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</si>
  <si>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</si>
  <si>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</si>
  <si>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</si>
  <si>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</si>
  <si>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</si>
  <si>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</si>
  <si>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</si>
  <si>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</si>
  <si>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</si>
  <si>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</si>
  <si>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</si>
  <si>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</si>
  <si>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</si>
  <si>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</si>
  <si>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</si>
  <si>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</si>
  <si>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</si>
  <si>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</si>
  <si>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</si>
  <si>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</si>
  <si>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</si>
  <si>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</si>
  <si>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</si>
  <si>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</si>
  <si>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</si>
  <si>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</si>
  <si>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</si>
  <si>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</si>
  <si>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</si>
  <si>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</si>
  <si>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</si>
  <si>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</si>
  <si>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</si>
  <si>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</si>
  <si>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</si>
  <si>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</si>
  <si>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</si>
  <si>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</si>
  <si>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</si>
  <si>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</si>
  <si>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</si>
  <si>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</si>
  <si>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</si>
  <si>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</si>
  <si>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</si>
  <si>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</si>
  <si>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</si>
  <si>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</si>
  <si>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</si>
  <si>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</si>
  <si>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</si>
  <si>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</si>
  <si>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</si>
  <si>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</si>
  <si>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</si>
  <si>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</si>
  <si>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</si>
  <si>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</si>
  <si>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</si>
  <si>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</si>
  <si>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</si>
  <si>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</si>
  <si>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</si>
  <si>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</si>
  <si>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</si>
  <si>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</si>
  <si>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</si>
  <si>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</si>
  <si>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</si>
  <si>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</si>
  <si>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</si>
  <si>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</si>
  <si>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</si>
  <si>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</si>
  <si>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</si>
  <si>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</si>
  <si>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</si>
  <si>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</si>
  <si>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</si>
  <si>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</si>
  <si>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</si>
  <si>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</si>
  <si>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</si>
  <si>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</si>
  <si>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</si>
  <si>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</si>
  <si>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</si>
  <si>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</si>
  <si>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</si>
  <si>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</si>
  <si>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</si>
  <si>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</si>
  <si>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</si>
  <si>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</si>
  <si>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</si>
  <si>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</si>
  <si>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</si>
  <si>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</si>
  <si>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</si>
  <si>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</si>
  <si>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</si>
  <si>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</si>
  <si>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</si>
  <si>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</si>
  <si>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</si>
  <si>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</si>
  <si>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</si>
  <si>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</si>
  <si>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</si>
  <si>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</si>
  <si>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</si>
  <si>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</si>
  <si>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</si>
  <si>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</si>
  <si>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</si>
  <si>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</si>
  <si>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</si>
  <si>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</si>
  <si>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</si>
  <si>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</si>
  <si>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</si>
  <si>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</si>
  <si>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</si>
  <si>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</si>
  <si>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</si>
  <si>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</si>
  <si>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</si>
  <si>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</si>
  <si>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</si>
  <si>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</si>
  <si>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</si>
  <si>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</si>
  <si>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</si>
  <si>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</si>
  <si>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</si>
  <si>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</si>
  <si>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</si>
  <si>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</si>
  <si>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</si>
  <si>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</si>
  <si>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</si>
  <si>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</si>
  <si>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</si>
  <si>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</si>
  <si>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</si>
  <si>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</si>
  <si>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</si>
  <si>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</si>
  <si>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</si>
  <si>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</si>
  <si>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</si>
  <si>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</si>
  <si>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</si>
  <si>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</si>
  <si>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</si>
  <si>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</si>
  <si>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</si>
  <si>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</si>
  <si>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</si>
  <si>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</si>
  <si>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</si>
  <si>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</si>
  <si>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</si>
  <si>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</si>
  <si>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</si>
  <si>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</si>
  <si>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</si>
  <si>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</si>
  <si>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</si>
  <si>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</si>
  <si>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</si>
  <si>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</si>
  <si>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</si>
  <si>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</si>
  <si>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</si>
  <si>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</si>
  <si>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</si>
  <si>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</si>
  <si>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</si>
  <si>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</si>
  <si>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</si>
  <si>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</si>
  <si>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</si>
  <si>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</si>
  <si>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</si>
  <si>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</si>
  <si>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</si>
  <si>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</si>
  <si>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</si>
  <si>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</si>
  <si>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</si>
  <si>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</si>
  <si>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</si>
  <si>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</si>
  <si>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</si>
  <si>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</si>
  <si>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</si>
  <si>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</si>
  <si>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</si>
  <si>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</si>
  <si>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</si>
  <si>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</si>
  <si>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</si>
  <si>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</si>
  <si>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</si>
  <si>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</si>
  <si>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</si>
  <si>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</si>
  <si>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</si>
  <si>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</si>
  <si>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</si>
  <si>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</si>
  <si>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</si>
  <si>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</si>
  <si>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</si>
  <si>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</si>
  <si>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</si>
  <si>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</si>
  <si>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</si>
  <si>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</si>
  <si>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</si>
  <si>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</si>
  <si>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</si>
  <si>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</si>
  <si>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</si>
  <si>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</si>
  <si>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</si>
  <si>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</si>
  <si>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</si>
  <si>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</si>
  <si>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</si>
  <si>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</si>
  <si>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</si>
  <si>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</si>
  <si>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</si>
  <si>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</si>
  <si>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</si>
  <si>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</si>
  <si>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</si>
  <si>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</si>
  <si>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</si>
  <si>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</si>
  <si>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</si>
  <si>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</si>
  <si>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</si>
  <si>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</si>
  <si>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</si>
  <si>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</si>
  <si>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</si>
  <si>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</si>
  <si>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</si>
  <si>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</si>
  <si>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</si>
  <si>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</si>
  <si>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</si>
  <si>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</si>
  <si>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</si>
  <si>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</si>
  <si>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</si>
  <si>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</si>
  <si>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</si>
  <si>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</si>
  <si>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</si>
  <si>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</si>
  <si>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</si>
  <si>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</si>
  <si>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</si>
  <si>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</si>
  <si>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</si>
  <si>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</si>
  <si>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</si>
  <si>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</si>
  <si>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</si>
  <si>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</si>
  <si>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</si>
  <si>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</si>
  <si>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</si>
  <si>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</si>
  <si>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</si>
  <si>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</si>
  <si>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</si>
  <si>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</si>
  <si>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</si>
  <si>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</si>
  <si>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</si>
  <si>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</si>
  <si>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</si>
  <si>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</si>
  <si>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</si>
  <si>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</si>
  <si>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</si>
  <si>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</si>
  <si>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</si>
  <si>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</si>
  <si>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</si>
  <si>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</si>
  <si>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</si>
  <si>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</si>
  <si>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</si>
  <si>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</si>
  <si>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</si>
  <si>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</si>
  <si>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</si>
  <si>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</si>
  <si>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</si>
  <si>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</si>
  <si>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</si>
  <si>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</si>
  <si>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</si>
  <si>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</si>
  <si>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</si>
  <si>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</si>
  <si>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</si>
  <si>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</si>
  <si>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</si>
  <si>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</si>
  <si>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</si>
  <si>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</si>
  <si>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</si>
  <si>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</si>
  <si>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</si>
  <si>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</si>
  <si>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</si>
  <si>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</si>
  <si>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</si>
  <si>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</si>
  <si>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</si>
  <si>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</si>
  <si>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</si>
  <si>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</si>
  <si>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</si>
  <si>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</si>
  <si>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</si>
  <si>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</si>
  <si>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</si>
  <si>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</si>
  <si>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</si>
  <si>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</si>
  <si>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</si>
  <si>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</si>
  <si>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</si>
  <si>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</si>
  <si>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</si>
  <si>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</si>
  <si>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</si>
  <si>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</si>
  <si>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</si>
  <si>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</si>
  <si>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</si>
  <si>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</si>
  <si>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</si>
  <si>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</si>
  <si>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</si>
  <si>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</si>
  <si>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</si>
  <si>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</si>
  <si>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</si>
  <si>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</si>
  <si>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</si>
  <si>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</si>
  <si>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</si>
  <si>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</si>
  <si>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</si>
  <si>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</si>
  <si>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</si>
  <si>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</si>
  <si>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</si>
  <si>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</si>
  <si>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</si>
  <si>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</si>
  <si>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</si>
  <si>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</si>
  <si>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</si>
  <si>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</si>
  <si>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</si>
  <si>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</si>
  <si>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</si>
  <si>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</si>
  <si>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</si>
  <si>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</si>
  <si>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</si>
  <si>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</si>
  <si>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</si>
  <si>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</si>
  <si>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</si>
  <si>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</si>
  <si>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</si>
  <si>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</si>
  <si>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</si>
  <si>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</si>
  <si>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</si>
  <si>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</si>
  <si>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</si>
  <si>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</si>
  <si>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</si>
  <si>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</si>
  <si>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</si>
  <si>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</si>
  <si>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</si>
  <si>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</si>
  <si>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</si>
  <si>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</si>
  <si>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</si>
  <si>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</si>
  <si>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</si>
  <si>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</si>
  <si>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</si>
  <si>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</si>
  <si>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</si>
  <si>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</si>
  <si>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</si>
  <si>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</si>
  <si>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</si>
  <si>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</si>
  <si>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</si>
  <si>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</si>
  <si>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</si>
  <si>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</si>
  <si>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</si>
  <si>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</si>
  <si>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</si>
  <si>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</si>
  <si>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</si>
  <si>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</si>
  <si>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</si>
  <si>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</si>
  <si>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</si>
  <si>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</si>
  <si>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</si>
  <si>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</si>
  <si>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</si>
  <si>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</si>
  <si>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</si>
  <si>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</si>
  <si>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</si>
  <si>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</si>
  <si>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</si>
  <si>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</si>
  <si>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</si>
  <si>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</si>
  <si>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</si>
  <si>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</si>
  <si>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</si>
  <si>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</si>
  <si>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</si>
  <si>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</si>
  <si>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</si>
  <si>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</si>
  <si>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</si>
  <si>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</si>
  <si>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</si>
  <si>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</si>
  <si>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</si>
  <si>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</si>
  <si>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</si>
  <si>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</si>
  <si>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</si>
  <si>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</si>
  <si>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</si>
  <si>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</si>
  <si>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</si>
  <si>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</si>
  <si>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</si>
  <si>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</si>
  <si>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</si>
  <si>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</si>
  <si>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</si>
  <si>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</si>
  <si>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</si>
  <si>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</si>
  <si>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</si>
  <si>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</si>
  <si>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</si>
  <si>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</si>
  <si>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</si>
  <si>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</si>
  <si>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</si>
  <si>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</si>
  <si>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</si>
  <si>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</si>
  <si>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</si>
  <si>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</si>
  <si>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</si>
  <si>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</si>
  <si>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</si>
  <si>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</si>
  <si>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</si>
  <si>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</si>
  <si>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</si>
  <si>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</si>
  <si>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</si>
  <si>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</si>
  <si>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</si>
  <si>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</si>
  <si>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</si>
  <si>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</si>
  <si>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</si>
  <si>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</si>
  <si>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</si>
  <si>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</si>
  <si>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</si>
  <si>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</si>
  <si>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</si>
  <si>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</si>
  <si>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</si>
  <si>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</si>
  <si>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</si>
  <si>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</si>
  <si>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</si>
  <si>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</si>
  <si>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</si>
  <si>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</si>
  <si>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</si>
  <si>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</si>
  <si>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</si>
  <si>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</si>
  <si>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</si>
  <si>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</si>
  <si>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</si>
  <si>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</si>
  <si>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</si>
  <si>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</si>
  <si>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</si>
  <si>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</si>
  <si>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</si>
  <si>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</si>
  <si>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</si>
  <si>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</si>
  <si>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</si>
  <si>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</si>
  <si>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</si>
  <si>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</si>
  <si>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</si>
  <si>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</si>
  <si>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</si>
  <si>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</si>
  <si>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</si>
  <si>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</si>
  <si>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</si>
  <si>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</si>
  <si>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</si>
  <si>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</si>
  <si>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</si>
  <si>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</si>
  <si>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</si>
  <si>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</si>
  <si>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</si>
  <si>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</si>
  <si>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</si>
  <si>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</si>
  <si>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</si>
  <si>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</si>
  <si>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</si>
  <si>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</si>
  <si>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</si>
  <si>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</si>
  <si>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</si>
  <si>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</si>
  <si>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</si>
  <si>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</si>
  <si>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</si>
  <si>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</si>
  <si>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</si>
  <si>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</si>
  <si>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</si>
  <si>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</si>
  <si>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</si>
  <si>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</si>
  <si>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</si>
  <si>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</si>
  <si>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</si>
  <si>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</si>
  <si>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</si>
  <si>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</si>
  <si>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</si>
  <si>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</si>
  <si>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</si>
  <si>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</si>
  <si>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</si>
  <si>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</si>
  <si>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</si>
  <si>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</si>
  <si>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</si>
  <si>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</si>
  <si>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</si>
  <si>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</si>
  <si>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</si>
  <si>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</si>
  <si>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</si>
  <si>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</si>
  <si>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</si>
  <si>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</si>
  <si>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</si>
  <si>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</si>
  <si>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</si>
  <si>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</si>
  <si>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</si>
  <si>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</si>
  <si>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</si>
  <si>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</si>
  <si>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</si>
  <si>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</si>
  <si>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</si>
  <si>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</si>
  <si>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</si>
  <si>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</si>
  <si>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</si>
  <si>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</si>
  <si>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</si>
  <si>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</si>
  <si>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</si>
  <si>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</si>
  <si>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</si>
  <si>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</si>
  <si>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</si>
  <si>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</si>
  <si>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</si>
  <si>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</si>
  <si>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</si>
  <si>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</si>
  <si>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</si>
  <si>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</si>
  <si>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</si>
  <si>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</si>
  <si>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</si>
  <si>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</si>
  <si>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</si>
  <si>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</si>
  <si>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</si>
  <si>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</si>
  <si>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</si>
  <si>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</si>
  <si>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</si>
  <si>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</si>
  <si>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</si>
  <si>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</si>
  <si>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</si>
  <si>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</si>
  <si>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</si>
  <si>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</si>
  <si>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</si>
  <si>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</si>
  <si>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</si>
  <si>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</si>
  <si>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</si>
  <si>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</si>
  <si>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</si>
  <si>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</si>
  <si>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</si>
  <si>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</si>
  <si>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</si>
  <si>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</si>
  <si>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</si>
  <si>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</si>
  <si>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</si>
  <si>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</si>
  <si>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</si>
  <si>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</si>
  <si>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</si>
  <si>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</si>
  <si>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</si>
  <si>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</si>
  <si>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</si>
  <si>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</si>
  <si>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</si>
  <si>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</si>
  <si>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</si>
  <si>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</si>
  <si>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</si>
  <si>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</si>
  <si>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</si>
  <si>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</si>
  <si>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</si>
  <si>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</si>
  <si>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</si>
  <si>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</si>
  <si>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</si>
  <si>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</si>
  <si>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</si>
  <si>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</si>
  <si>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</si>
  <si>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</si>
  <si>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</si>
  <si>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</si>
  <si>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</si>
  <si>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</si>
  <si>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</si>
  <si>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</si>
  <si>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</si>
  <si>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</si>
  <si>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</si>
  <si>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</si>
  <si>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</si>
  <si>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</si>
  <si>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</si>
  <si>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</si>
  <si>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</si>
  <si>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</si>
  <si>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</si>
  <si>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</si>
  <si>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</si>
  <si>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</si>
  <si>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</si>
  <si>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</si>
  <si>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</si>
  <si>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</si>
  <si>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</si>
  <si>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</si>
  <si>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</si>
  <si>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</si>
  <si>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</si>
  <si>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</si>
  <si>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</si>
  <si>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</si>
  <si>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</si>
  <si>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</si>
  <si>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</si>
  <si>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</si>
  <si>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</si>
  <si>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</si>
  <si>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</si>
  <si>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</si>
  <si>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</si>
  <si>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</si>
  <si>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</si>
  <si>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</si>
  <si>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</si>
  <si>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</si>
  <si>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</si>
  <si>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</si>
  <si>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</si>
  <si>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</si>
  <si>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</si>
  <si>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</si>
  <si>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</si>
  <si>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</si>
  <si>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</si>
  <si>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</si>
  <si>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</si>
  <si>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</si>
  <si>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</si>
  <si>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</si>
  <si>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</si>
  <si>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</si>
  <si>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</si>
  <si>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</si>
  <si>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</si>
  <si>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</si>
  <si>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</si>
  <si>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</si>
  <si>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</si>
  <si>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</si>
  <si>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</si>
  <si>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</si>
  <si>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</si>
  <si>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</si>
  <si>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</si>
  <si>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</si>
  <si>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</si>
  <si>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</si>
  <si>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</si>
  <si>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</si>
  <si>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</si>
  <si>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</si>
  <si>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</si>
  <si>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</si>
  <si>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</si>
  <si>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</si>
  <si>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</si>
  <si>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</si>
  <si>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</si>
  <si>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</si>
  <si>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</si>
  <si>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</si>
  <si>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</si>
  <si>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</si>
  <si>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</si>
  <si>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</si>
  <si>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</si>
  <si>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</si>
  <si>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</si>
  <si>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</si>
  <si>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</si>
  <si>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</si>
  <si>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</si>
  <si>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</si>
  <si>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</si>
  <si>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</si>
  <si>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</si>
  <si>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</si>
  <si>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</si>
  <si>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</si>
  <si>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</si>
  <si>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</si>
  <si>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</si>
  <si>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</si>
  <si>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</si>
  <si>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</si>
  <si>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</si>
  <si>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</si>
  <si>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</si>
  <si>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</si>
  <si>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</si>
  <si>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</si>
  <si>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</si>
  <si>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</si>
  <si>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</si>
  <si>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</si>
  <si>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</si>
  <si>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</si>
  <si>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</si>
  <si>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</si>
  <si>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</si>
  <si>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</si>
  <si>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</si>
  <si>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</si>
  <si>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</si>
  <si>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</si>
  <si>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</si>
  <si>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</si>
  <si>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</si>
  <si>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</si>
  <si>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</si>
  <si>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</si>
  <si>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</si>
  <si>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</si>
  <si>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</si>
  <si>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</si>
  <si>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</si>
  <si>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</si>
  <si>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</si>
  <si>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</si>
  <si>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</si>
  <si>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</si>
  <si>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</si>
  <si>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</si>
  <si>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</si>
  <si>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</si>
  <si>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</si>
  <si>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</si>
  <si>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</si>
  <si>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</si>
  <si>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</si>
  <si>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</si>
  <si>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</si>
  <si>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</si>
  <si>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</si>
  <si>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</si>
  <si>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</si>
  <si>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</si>
  <si>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</si>
  <si>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</si>
  <si>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</si>
  <si>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</si>
  <si>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</si>
  <si>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</si>
  <si>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</si>
  <si>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</si>
  <si>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</si>
  <si>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</si>
  <si>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</si>
  <si>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</si>
  <si>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</si>
  <si>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</si>
  <si>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</si>
  <si>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</si>
  <si>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</si>
  <si>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</si>
  <si>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</si>
  <si>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</si>
  <si>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</si>
  <si>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</si>
  <si>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</si>
  <si>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</si>
  <si>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</si>
  <si>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</si>
  <si>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</si>
  <si>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</si>
  <si>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</si>
  <si>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</si>
  <si>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</si>
  <si>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</si>
  <si>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</si>
  <si>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</si>
  <si>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</si>
  <si>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</si>
  <si>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</si>
  <si>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</si>
  <si>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</si>
  <si>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</si>
  <si>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</si>
  <si>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</si>
  <si>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</si>
  <si>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</si>
  <si>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</si>
  <si>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</si>
  <si>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</si>
  <si>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</si>
  <si>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</si>
  <si>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</si>
  <si>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</si>
  <si>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</si>
  <si>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</si>
  <si>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</si>
  <si>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</si>
  <si>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</si>
  <si>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</si>
  <si>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</si>
  <si>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</si>
  <si>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</si>
  <si>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</si>
  <si>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</si>
  <si>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</si>
  <si>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</si>
  <si>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</si>
  <si>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</si>
  <si>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</si>
  <si>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</si>
  <si>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</si>
  <si>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</si>
  <si>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</si>
  <si>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</si>
  <si>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</si>
  <si>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</si>
  <si>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</si>
  <si>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</si>
  <si>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</si>
  <si>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</si>
  <si>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</si>
  <si>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</si>
  <si>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</si>
  <si>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</si>
  <si>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</si>
  <si>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</si>
  <si>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</si>
  <si>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</si>
  <si>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</si>
  <si>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</si>
  <si>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</si>
  <si>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</si>
  <si>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</si>
  <si>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</si>
  <si>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</si>
  <si>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</si>
  <si>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</si>
  <si>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</si>
  <si>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</si>
  <si>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</si>
  <si>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</si>
  <si>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</si>
  <si>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</si>
  <si>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</si>
  <si>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</si>
  <si>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</si>
  <si>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</si>
  <si>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</si>
  <si>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</si>
  <si>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</si>
  <si>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</si>
  <si>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</si>
  <si>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</si>
  <si>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</si>
  <si>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</si>
  <si>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</si>
  <si>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</si>
  <si>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</si>
  <si>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</si>
  <si>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</si>
  <si>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</si>
  <si>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</si>
  <si>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</si>
  <si>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</si>
  <si>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</si>
  <si>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</si>
  <si>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</si>
  <si>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</si>
  <si>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</si>
  <si>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</si>
  <si>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</si>
  <si>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</si>
  <si>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</si>
  <si>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</si>
  <si>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</si>
  <si>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</si>
  <si>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</si>
  <si>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</si>
  <si>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</si>
  <si>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</si>
  <si>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</si>
  <si>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</si>
  <si>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</si>
  <si>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</si>
  <si>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</si>
  <si>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</si>
  <si>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</si>
  <si>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</si>
  <si>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</si>
  <si>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</si>
  <si>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</si>
  <si>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</si>
  <si>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</si>
  <si>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</si>
  <si>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</si>
  <si>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</si>
  <si>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</si>
  <si>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</si>
  <si>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</si>
  <si>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</si>
  <si>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</si>
  <si>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</si>
  <si>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</si>
  <si>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</si>
  <si>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</si>
  <si>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</si>
  <si>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</si>
  <si>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</si>
  <si>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</si>
  <si>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</si>
  <si>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</si>
  <si>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</si>
  <si>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</si>
  <si>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</si>
  <si>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</si>
  <si>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</si>
  <si>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</si>
  <si>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</si>
  <si>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</si>
  <si>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</si>
  <si>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</si>
  <si>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</si>
  <si>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</si>
  <si>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</si>
  <si>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</si>
  <si>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</si>
  <si>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</si>
  <si>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</si>
  <si>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</si>
  <si>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</si>
  <si>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</si>
  <si>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</si>
  <si>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</si>
  <si>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</si>
  <si>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</si>
  <si>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</si>
  <si>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</si>
  <si>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</si>
  <si>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</si>
  <si>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</si>
  <si>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</si>
  <si>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</si>
  <si>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</si>
  <si>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</si>
  <si>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</si>
  <si>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</si>
  <si>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</si>
  <si>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</si>
  <si>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</si>
  <si>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</si>
  <si>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</si>
  <si>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</si>
  <si>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</si>
  <si>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</si>
  <si>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</si>
  <si>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</si>
  <si>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</si>
  <si>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</si>
  <si>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</si>
  <si>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</si>
  <si>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</si>
  <si>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</si>
  <si>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</si>
  <si>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</si>
  <si>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</si>
  <si>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</si>
  <si>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</si>
  <si>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</si>
  <si>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</si>
  <si>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</si>
  <si>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</si>
  <si>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</si>
  <si>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</si>
  <si>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</si>
  <si>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</si>
  <si>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</si>
  <si>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</si>
  <si>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</si>
  <si>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</si>
  <si>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</si>
  <si>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</si>
  <si>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</si>
  <si>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</si>
  <si>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</si>
  <si>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</si>
  <si>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</si>
  <si>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</si>
  <si>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</si>
  <si>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</si>
  <si>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</si>
  <si>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</si>
  <si>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</si>
  <si>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</si>
  <si>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</si>
  <si>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</si>
  <si>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</si>
  <si>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</si>
  <si>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</si>
  <si>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</si>
  <si>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</si>
  <si>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</si>
  <si>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</si>
  <si>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</si>
  <si>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</si>
  <si>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</si>
  <si>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</si>
  <si>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</si>
  <si>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</si>
  <si>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</si>
  <si>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</si>
  <si>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</si>
  <si>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</si>
  <si>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</si>
  <si>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</si>
  <si>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</si>
  <si>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</si>
  <si>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</si>
  <si>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</si>
  <si>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</si>
  <si>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</si>
  <si>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</si>
  <si>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</si>
  <si>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</si>
  <si>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</si>
  <si>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</si>
  <si>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</si>
  <si>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</si>
  <si>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</si>
  <si>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</si>
  <si>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</si>
  <si>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</si>
  <si>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</si>
  <si>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</si>
  <si>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</si>
  <si>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</si>
  <si>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</si>
  <si>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</si>
  <si>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</si>
  <si>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</si>
  <si>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</si>
  <si>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</si>
  <si>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</si>
  <si>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</si>
  <si>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</si>
  <si>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</si>
  <si>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</si>
  <si>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</si>
  <si>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</si>
  <si>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</si>
  <si>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</si>
  <si>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</si>
  <si>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</si>
  <si>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</si>
  <si>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</si>
  <si>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</si>
  <si>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</si>
  <si>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</si>
  <si>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</si>
  <si>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</si>
  <si>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</si>
  <si>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</si>
  <si>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</si>
  <si>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</si>
  <si>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</si>
  <si>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</si>
  <si>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</si>
  <si>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</si>
  <si>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</si>
  <si>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</si>
  <si>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</si>
  <si>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</si>
  <si>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</si>
  <si>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</si>
  <si>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</si>
  <si>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</si>
  <si>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</si>
  <si>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</si>
  <si>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</si>
  <si>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</si>
  <si>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</si>
  <si>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</si>
  <si>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</si>
  <si>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</si>
  <si>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</si>
  <si>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</si>
  <si>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</si>
  <si>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</si>
  <si>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</si>
  <si>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</si>
  <si>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</si>
  <si>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</si>
  <si>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</si>
  <si>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</si>
  <si>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</si>
  <si>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</si>
  <si>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</si>
  <si>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</si>
  <si>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</si>
  <si>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</si>
  <si>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</si>
  <si>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</si>
  <si>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</si>
  <si>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</si>
  <si>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</si>
  <si>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</si>
  <si>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</si>
  <si>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</si>
  <si>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</si>
  <si>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</si>
  <si>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</si>
  <si>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</si>
  <si>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</si>
  <si>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</si>
  <si>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</si>
  <si>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</si>
  <si>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</si>
  <si>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</si>
  <si>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</si>
  <si>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</si>
  <si>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</si>
  <si>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</si>
  <si>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</si>
  <si>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</si>
  <si>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</si>
  <si>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</si>
  <si>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</si>
  <si>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</si>
  <si>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</si>
  <si>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</si>
  <si>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</si>
  <si>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</si>
  <si>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</si>
  <si>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</si>
  <si>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</si>
  <si>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</si>
  <si>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</si>
  <si>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</si>
  <si>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</si>
  <si>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</si>
  <si>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</si>
  <si>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</si>
  <si>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</si>
  <si>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</si>
  <si>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</si>
  <si>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</si>
  <si>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</si>
  <si>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</si>
  <si>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</si>
  <si>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</si>
  <si>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</si>
  <si>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</si>
  <si>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</si>
  <si>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</si>
  <si>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</si>
  <si>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</si>
  <si>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</si>
  <si>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</si>
  <si>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</si>
  <si>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</si>
  <si>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</si>
  <si>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</si>
  <si>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</si>
  <si>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</si>
  <si>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</si>
  <si>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</si>
  <si>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</si>
  <si>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</si>
  <si>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</si>
  <si>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</si>
  <si>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</si>
  <si>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</si>
  <si>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</si>
  <si>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</si>
  <si>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</si>
  <si>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</si>
  <si>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</si>
  <si>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</si>
  <si>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</si>
  <si>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</si>
  <si>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</si>
  <si>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</si>
  <si>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</si>
  <si>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</si>
  <si>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</si>
  <si>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</si>
  <si>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</si>
  <si>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</si>
  <si>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</si>
  <si>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</si>
  <si>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</si>
  <si>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</si>
  <si>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</si>
  <si>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</si>
  <si>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</si>
  <si>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</si>
  <si>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</si>
  <si>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</si>
  <si>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</si>
  <si>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</si>
  <si>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</si>
  <si>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</si>
  <si>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</si>
  <si>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</si>
  <si>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</si>
  <si>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</si>
  <si>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</si>
  <si>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</si>
  <si>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</si>
  <si>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</si>
  <si>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</si>
  <si>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</si>
  <si>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</si>
  <si>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</si>
  <si>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</si>
  <si>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</si>
  <si>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</si>
  <si>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</si>
  <si>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</si>
  <si>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</si>
  <si>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</si>
  <si>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</si>
  <si>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</si>
  <si>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</si>
  <si>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</si>
  <si>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</si>
  <si>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</si>
  <si>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</si>
  <si>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</si>
  <si>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</si>
  <si>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</si>
  <si>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</si>
  <si>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</si>
  <si>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</si>
  <si>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</si>
  <si>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</si>
  <si>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</si>
  <si>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</si>
  <si>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</si>
  <si>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</si>
  <si>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</si>
  <si>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</si>
  <si>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</si>
  <si>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</si>
  <si>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</si>
  <si>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</si>
  <si>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</si>
  <si>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</si>
  <si>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</si>
  <si>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</si>
  <si>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</si>
  <si>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</si>
  <si>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</si>
  <si>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</si>
  <si>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</si>
  <si>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</si>
  <si>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</si>
  <si>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</si>
  <si>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</si>
  <si>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</si>
  <si>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</si>
  <si>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</si>
  <si>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</si>
  <si>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</si>
  <si>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</si>
  <si>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</si>
  <si>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</si>
  <si>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</si>
  <si>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</si>
  <si>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</si>
  <si>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</si>
  <si>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</si>
  <si>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</si>
  <si>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</si>
  <si>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</si>
  <si>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</si>
  <si>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</si>
  <si>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</si>
  <si>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</si>
  <si>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</si>
  <si>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</si>
  <si>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</si>
  <si>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</si>
  <si>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</si>
  <si>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</si>
  <si>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</si>
  <si>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</si>
  <si>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</si>
  <si>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</si>
  <si>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</si>
  <si>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</si>
  <si>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</si>
  <si>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</si>
  <si>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</si>
  <si>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</si>
  <si>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</si>
  <si>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</si>
  <si>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</si>
  <si>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</si>
  <si>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</si>
  <si>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</si>
  <si>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</si>
  <si>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</si>
  <si>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</si>
  <si>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</si>
  <si>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</si>
  <si>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</si>
  <si>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</si>
  <si>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</si>
  <si>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</si>
  <si>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</si>
  <si>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</si>
  <si>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</si>
  <si>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</si>
  <si>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</si>
  <si>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</si>
  <si>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</si>
  <si>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</si>
  <si>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</si>
  <si>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</si>
  <si>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</si>
  <si>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</si>
  <si>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</si>
  <si>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</si>
  <si>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</si>
  <si>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</si>
  <si>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</si>
  <si>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</si>
  <si>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</si>
  <si>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</si>
  <si>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</si>
  <si>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</si>
  <si>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</si>
  <si>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</si>
  <si>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</si>
  <si>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</si>
  <si>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</si>
  <si>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</si>
  <si>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</si>
  <si>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</si>
  <si>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</si>
  <si>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</si>
  <si>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</si>
  <si>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</si>
  <si>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</si>
  <si>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</si>
  <si>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</si>
  <si>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</si>
  <si>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</si>
  <si>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</si>
  <si>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</si>
  <si>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</si>
  <si>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</si>
  <si>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</si>
  <si>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</si>
  <si>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</si>
  <si>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</si>
  <si>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</si>
  <si>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</si>
  <si>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</si>
  <si>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</si>
  <si>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</si>
  <si>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</si>
  <si>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</si>
  <si>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</si>
  <si>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</si>
  <si>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</si>
  <si>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</si>
  <si>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</si>
  <si>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</si>
  <si>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</si>
  <si>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</si>
  <si>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</si>
  <si>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</si>
  <si>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</si>
  <si>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</si>
  <si>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</si>
  <si>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</si>
  <si>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</si>
  <si>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</si>
  <si>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</si>
  <si>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</si>
  <si>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</si>
  <si>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</si>
  <si>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</si>
  <si>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</si>
  <si>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</si>
  <si>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</si>
  <si>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</si>
  <si>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</si>
  <si>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</si>
  <si>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</si>
  <si>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</si>
  <si>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</si>
  <si>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</si>
  <si>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</si>
  <si>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</si>
  <si>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</si>
  <si>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</si>
  <si>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</si>
  <si>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</si>
  <si>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</si>
  <si>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</si>
  <si>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</si>
  <si>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</si>
  <si>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</si>
  <si>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</si>
  <si>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</si>
  <si>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</si>
  <si>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</si>
  <si>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</si>
  <si>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</si>
  <si>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</si>
  <si>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</si>
  <si>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</si>
  <si>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</si>
  <si>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</si>
  <si>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</si>
  <si>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</si>
  <si>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</si>
  <si>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</si>
  <si>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</si>
  <si>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</si>
  <si>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</si>
  <si>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</si>
  <si>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</si>
  <si>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</si>
  <si>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</si>
  <si>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</si>
  <si>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</si>
  <si>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</si>
  <si>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</si>
  <si>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</si>
  <si>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</si>
  <si>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</si>
  <si>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</si>
  <si>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</si>
  <si>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</si>
  <si>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</si>
  <si>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</si>
  <si>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</si>
  <si>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</si>
  <si>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</si>
  <si>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</si>
  <si>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</si>
  <si>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</si>
  <si>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</si>
  <si>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</si>
  <si>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</si>
  <si>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</si>
  <si>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</si>
  <si>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</si>
  <si>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</si>
  <si>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</si>
  <si>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</si>
  <si>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</si>
  <si>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</si>
  <si>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</si>
  <si>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</si>
  <si>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</si>
  <si>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</si>
  <si>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</si>
  <si>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</si>
  <si>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</si>
  <si>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</si>
  <si>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</si>
  <si>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</si>
  <si>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</si>
  <si>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</si>
  <si>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</si>
  <si>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</si>
  <si>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</si>
  <si>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</si>
  <si>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</si>
  <si>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</si>
  <si>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</si>
  <si>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</si>
  <si>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</si>
  <si>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</si>
  <si>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</si>
  <si>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</si>
  <si>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</si>
  <si>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</si>
  <si>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</si>
  <si>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</si>
  <si>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</si>
  <si>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</si>
  <si>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</si>
  <si>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</si>
  <si>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</si>
  <si>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</si>
  <si>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</si>
  <si>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</si>
  <si>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</si>
  <si>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</si>
  <si>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</si>
  <si>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</si>
  <si>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</si>
  <si>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</si>
  <si>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</si>
  <si>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</si>
  <si>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</si>
  <si>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</si>
  <si>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</si>
  <si>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</si>
  <si>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</si>
  <si>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</si>
  <si>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</si>
  <si>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</si>
  <si>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</si>
  <si>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</si>
  <si>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</si>
  <si>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</si>
  <si>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</si>
  <si>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</si>
  <si>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</si>
  <si>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</si>
  <si>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</si>
  <si>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</si>
  <si>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</si>
  <si>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</si>
  <si>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</si>
  <si>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</si>
  <si>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</si>
  <si>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</si>
  <si>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</si>
  <si>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</si>
  <si>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</si>
  <si>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</si>
  <si>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</si>
  <si>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</si>
  <si>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</si>
  <si>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</si>
  <si>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</si>
  <si>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</si>
  <si>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</si>
  <si>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</si>
  <si>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</si>
  <si>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</si>
  <si>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</si>
  <si>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</si>
  <si>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</si>
  <si>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</si>
  <si>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</si>
  <si>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</si>
  <si>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</si>
  <si>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</si>
  <si>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</si>
  <si>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</si>
  <si>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</si>
  <si>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</si>
  <si>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</si>
  <si>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</si>
  <si>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</si>
  <si>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</si>
  <si>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</si>
  <si>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</si>
  <si>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</si>
  <si>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</si>
  <si>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</si>
  <si>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</si>
  <si>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</si>
  <si>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</si>
  <si>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</si>
  <si>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</si>
  <si>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</si>
  <si>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</si>
  <si>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</si>
  <si>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</si>
  <si>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</si>
  <si>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</si>
  <si>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</si>
  <si>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</si>
  <si>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</si>
  <si>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</si>
  <si>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</si>
  <si>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</si>
  <si>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</si>
  <si>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</si>
  <si>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</si>
  <si>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</si>
  <si>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</si>
  <si>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</si>
  <si>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</si>
  <si>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</si>
  <si>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</si>
  <si>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</si>
  <si>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PCM-20251017-00000856</t>
  </si>
  <si>
    <t>Site Again down at 15:40 Team busy on opposite route will try to reach ASAP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</si>
</sst>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9" totalsRowShown="0" headerRowDxfId="48" dataDxfId="47" headerRowBorderDxfId="45" tableBorderDxfId="46" totalsRowBorderDxfId="44">
  <autoFilter ref="A1:L3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tabSelected="1"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284.80616747685417</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4.3108548611053266</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45947.754593287034</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45947.754593287034</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45947.754593287034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45947.754593287034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45947.754593287034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45947.754593287034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45947.754593287034</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45947.754593287034</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45947.754593287034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45947.754593287034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45947.754593287034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45947.754593287034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45947.754593287034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45947.754593287034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45947.754593287034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45947.754593287034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45947.754593287034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45947.754593287034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45947.754593287034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45947.754593287034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45947.754593287034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45947.754593287034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45947.754593287034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45947.754593287034</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45947.754593287034</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45947.754593287034</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45947.754593287034</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45947.754593287034</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45947.754593287034</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45947.754593287034</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45947.754593287034</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45947.754593287034</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45947.754593287034</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45947.754593287034</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45947.754593287034</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45947.754593287034</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45947.754593287034</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45947.754593287034</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45947.754593287034</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45947.754593287034</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45947.754593287034</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45947.754593287034</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45947.754593287034</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45947.754593287034</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45947.754593287034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45947.754593287034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45947.754593287034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45947.754593287034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45947.754593287034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45947.754593287034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45947.754593287034</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45947.754593287034</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45947.754593287034</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45947.754593287034</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45947.754593287034</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45947.754593287034</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45947.754593287034</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45947.754593287034</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45947.754593287034</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45947.754593287034</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45947.754593287034</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45947.754593287034</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45947.754593287034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45947.754593287034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45947.754593287034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45947.754593287034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45947.754593287034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45947.754593287034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45947.754593287034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45947.754593287034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45947.754593287034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45947.754593287034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45947.754593287034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45947.754593287034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45947.754593287034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45947.754593287034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45947.754593287034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45947.754593287034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45947.754593287034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45947.754593287034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45947.754593287034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45947.754593287034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45947.754593287034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45947.754593287034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45947.754593287034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45947.754593287034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45947.754593287034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45947.754593287034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45947.754593287034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45947.754593287034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45947.754593287034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45947.754593287034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45947.754593287034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45947.754593287034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45947.754593287034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45947.754593287034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45947.754593287034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45947.754593287034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45947.754593287034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45947.754593287034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45947.754593287034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45947.754593287034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45947.754593287034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45947.754593287034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45947.754593287034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45947.754593287034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45947.754593287034</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45947.754593287034</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45947.754593287034</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45947.754593287034</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45947.754593287034</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45947.754593287034</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45947.754593287034</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45947.754593287034</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45947.754593287034</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45947.754593287034</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45947.754593287034</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45947.754593287034</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2DCDEB15-8310-42BE-84D1-A97A1EDD805A}"/>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141.02751006944891</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122.75475543981884</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3.2588179398153443</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117"/>
      <c r="E6" s="117"/>
      <c r="F6" s="118"/>
      <c r="G6" s="119">
        <f ca="1">IFERROR(NOW()-F6,"-")</f>
        <v>45947.75459340278</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45947.75459340278</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45947.75459340278</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45947.75459340278</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45947.75459340278</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45947.75459340278</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45947.75459340278</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45947.75459340278</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45947.75459340278</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45947.75459340278</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45947.75459340278</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45947.75459340278</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45947.75459340278</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45947.75459340278</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45947.75459340278</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45947.75459340278</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45947.75459340278</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45947.75459340278</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45947.75459340278</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45947.75459340278</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45947.75459340278</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45947.75459340278</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45947.75459340278</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45947.75459340278</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45947.75459340278</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45947.75459340278</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45947.75459340278</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45947.75459340278</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45947.75459340278</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45947.75459340278</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45947.75459340278</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45947.75459340278</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45947.75459340278</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45947.75459340278</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45947.75459340278</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45947.75459340278</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45947.75459340278</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45947.75459340278</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45947.75459340278</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45947.75459340278</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45947.75459340278</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45947.75459340278</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45947.75459340278</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45947.75459340278</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45947.75459340278</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45947.75459340278</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45947.75459340278</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45947.75459340278</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45947.75459340278</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45947.75459340278</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45947.75459340278</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45947.75459340278</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45947.75459340278</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45947.75459340278</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45947.75459340278</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45947.75459340278</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45947.75459340278</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45947.75459340278</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45947.75459340278</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45947.75459340278</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45947.75459340278</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45947.75459340278</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45947.75459340278</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45947.75459340278</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45947.75459340278</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45947.75459340278</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45947.75459340278</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45947.75459340278</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45947.75459340278</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45947.75459340278</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45947.75459340278</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45947.75459340278</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45947.75459340278</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45947.75459340278</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45947.75459340278</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45947.75459340278</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45947.75459340278</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45947.75459340278</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45947.75459340278</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45947.75459340278</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45947.75459340278</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45947.75459340278</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45947.75459340278</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45947.75459340278</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45947.75459340278</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45947.75459340278</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45947.75459340278</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45947.75459340278</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45947.75459340278</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45947.75459340278</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45947.75459340278</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45947.75459340278</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45947.75459340278</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45947.75459340278</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45947.75459340278</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45947.75459340278</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45947.75459340278</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45947.75459340278</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45947.75459340278</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45947.75459340278</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45947.75459340278</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45947.75459340278</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2" ca="1" si="0">IFERROR(NOW()-F2,"-")</f>
        <v>45947.75459340278</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45947.75459340278</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45947.75459340278</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45947.75459340278</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45947.75459340278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45947.75459340278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45947.75459340278</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45947.75459340278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45947.75459340278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45947.75459340278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45947.75459340278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45947.75459340278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45947.75459340278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45947.75459340278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45947.75459340278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45947.75459340278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45947.75459340278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45947.75459340278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45947.75459340278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45947.75459340278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45947.75459340278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45947.75459340278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45947.75459340278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45947.75459340278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45947.75459340278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45947.75459340278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45947.75459340278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45947.75459340278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45947.75459340278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45947.75459340278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45947.75459340278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45947.75459340278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45947.75459340278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45947.75459340278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45947.75459340278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45947.75459340278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45947.75459340278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45947.75459340278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45947.75459340278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45947.75459340278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45947.75459340278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45947.75459340278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45947.75459340278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45947.75459340278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45947.75459340278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45947.75459340278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45947.75459340278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45947.75459340278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45947.75459340278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45947.75459340278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45947.75459340278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45947.75459340278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45947.75459340278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45947.75459340278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45947.75459340278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45947.75459340278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45947.75459340278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45947.75459340278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45947.75459340278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45947.75459340278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45947.75459340278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45947.75459340278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45947.75459340278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45947.75459340278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45947.75459340278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45947.75459340278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45947.75459340278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45947.75459340278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45947.75459340278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45947.75459340278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45947.75459340278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45947.75459340278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45947.75459340278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45947.75459340278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45947.75459340278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45947.75459340278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45947.75459340278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45947.75459340278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45947.75459340278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45947.75459340278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45947.75459340278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45947.75459340278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45947.75459340278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45947.75459340278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45947.75459340278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45947.75459340278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45947.75459340278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45947.75459340278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45947.75459340278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45947.75459340278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45947.75459340278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45947.75459340278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45947.75459340278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45947.75459340278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45947.75459340278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45947.75459340278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45947.75459340278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45947.75459340278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45947.75459340278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45947.75459340278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45947.75459340278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45947.75459340278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45947.75459340278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45947.75459340278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45947.75459340278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45947.75459340278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45947.75459340278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45947.75459340278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45947.75459340278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45947.75459340278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45947.75459340278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45947.75459340278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45947.75459340278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45947.75459340278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45947.75459340278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45947.75459340278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45947.75459340278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45947.75459340278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45947.75459340278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45947.75459340278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45947.75459340278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45947.75459340278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45947.75459340278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45947.75459340278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45947.75459340278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45947.75459340278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45947.75459340278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45947.75459340278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45947.75459340278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45947.75459340278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45947.75459340278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45947.75459340278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45947.75459340278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45947.75459340278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45947.75459340278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45947.75459340278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45947.75459340278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45947.75459340278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45947.75459340278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45947.75459340278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45947.75459340278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45947.75459340278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45947.75459340278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45947.75459340278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45947.75459340278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45947.75459340278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45947.75459340278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45947.75459340278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45947.75459340278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45947.75459340278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45947.75459340278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45947.75459340278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45947.75459340278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45947.75459340278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45947.75459340278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45947.75459340278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45947.75459340278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45947.75459340278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45947.75459340278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45947.75459340278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45947.75459340278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45947.75459340278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45947.75459340278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45947.75459340278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45947.75459340278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45947.75459340278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45947.75459340278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45947.75459340278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45947.75459340278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45947.75459340278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45947.75459340278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45947.75459340278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45947.75459340278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45947.75459340278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45947.75459340278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45947.75459340278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45947.75459340278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45947.75459340278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45947.75459340278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45947.75459340278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45947.75459340278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45947.75459340278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45947.75459340278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45947.75459340278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45947.75459340278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45947.75459340278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45947.75459340278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45947.75459340278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45947.75459340278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45947.75459340278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45947.75459340278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45947.75459340278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45947.75459340278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45947.75459340278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45947.75459340278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45947.75459340278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45947.75459340278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45947.75459340278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45947.75459340278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45947.75459340278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45947.75459340278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45947.75459340278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45947.75459340278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45947.75459340278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45947.75459340278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45947.75459340278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45947.75459340278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45947.75459340278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45947.75459340278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45947.75459340278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45947.75459340278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45947.75459340278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45947.75459340278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45947.75459340278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45947.75459340278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45947.75459340278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45947.75459340278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45947.75459340278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45947.75459340278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45947.75459340278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45947.75459340278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45947.75459340278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45947.75459340278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45947.75459340278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45947.75459340278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45947.75459340278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45947.75459340278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45947.75459340278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45947.75459340278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45947.75459340278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45947.75459340278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45947.75459340278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45947.75459340278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45947.75459340278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45947.75459340278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45947.75459340278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45947.75459340278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45947.75459340278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45947.75459340278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45947.75459340278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45947.75459340278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45947.75459340278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45947.75459340278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45947.75459340278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45947.75459340278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45947.75459340278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45947.75459340278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45947.75459340278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45947.75459340278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45947.75459340278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45947.75459340278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45947.75459340278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45947.75459340278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45947.75459340278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45947.75459340278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45947.75459340278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45947.75459340278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45947.75459340278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45947.75459340278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45947.75459340278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45947.75459340278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45947.75459340278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45947.75459340278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45947.75459340278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45947.75459340278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45947.75459340278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45947.75459340278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45947.75459340278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45947.75459340278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45947.75459340278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45947.75459340278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45947.75459340278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45947.75459340278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45947.75459340278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45947.75459340278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45947.75459340278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45947.75459340278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45947.75459340278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45947.75459340278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45947.75459340278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45947.75459340278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45947.75459340278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45947.75459340278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45947.75459340278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45947.75459340278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45947.75459340278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45947.75459340278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45947.75459340278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45947.75459340278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45947.75459340278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45947.75459340278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45947.75459340278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45947.75459340278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45947.75459340278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45947.75459340278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45947.75459340278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45947.75459340278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45947.75459340278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45947.75459340278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45947.75459340278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45947.75459340278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45947.75459340278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45947.75459340278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45947.75459340278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45947.75459340278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45947.75459340278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45947.75459340278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45947.75459340278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45947.75459340278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45947.75459340278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45947.75459340278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45947.75459340278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45947.75459340278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45947.75459340278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45947.75459340278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45947.75459340278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45947.75459340278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45947.75459340278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45947.75459340278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45947.75459340278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45947.75459340278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45947.75459340278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45947.75459340278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45947.75459340278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45947.75459340278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45947.75459340278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45947.75459340278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45947.75459340278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45947.75459340278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45947.75459340278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45947.75459340278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45947.75459340278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45947.75459340278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45947.75459340278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45947.75459340278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45947.75459340278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45947.75459340278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45947.75459340278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45947.75459340278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45947.75459340278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45947.75459340278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45947.75459340278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45947.75459340278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45947.75459340278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45947.75459340278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45947.75459340278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45947.75459340278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45947.75459340278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45947.75459340278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45947.75459340278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45947.75459340278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45947.75459340278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45947.75459340278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45947.75459340278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45947.75459340278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45947.75459340278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45947.75459340278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45947.75459340278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45947.75459340278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45947.75459340278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45947.75459340278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45947.75459340278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45947.75459340278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45947.75459340278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45947.75459340278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45947.75459340278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45947.75459340278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45947.75459340278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45947.75459340278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45947.75459340278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45947.75459340278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45947.75459340278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45947.75459340278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45947.75459340278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45947.75459340278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45947.75459340278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45947.75459340278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45947.75459340278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45947.75459340278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45947.75459340278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45947.75459340278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45947.75459340278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45947.75459340278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45947.75459340278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45947.75459340278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45947.75459340278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45947.75459340278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45947.75459340278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45947.75459340278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45947.75459340278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45947.75459340278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45947.75459340278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45947.75459340278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45947.75459340278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45947.75459340278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45947.75459340278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45947.75459340278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45947.75459340278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45947.75459340278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45947.75459340278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45947.75459340278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45947.75459340278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45947.75459340278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45947.75459340278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45947.75459340278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45947.75459340278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45947.75459340278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45947.75459340278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45947.75459340278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45947.75459340278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45947.75459340278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45947.75459340278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45947.75459340278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45947.75459340278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45947.75459340278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45947.75459340278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45947.75459340278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45947.75459340278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45947.75459340278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45947.75459340278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45947.75459340278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45947.75459340278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45947.75459340278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45947.75459340278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45947.75459340278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45947.75459340278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45947.75459340278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45947.75459340278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45947.75459340278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45947.75459340278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45947.75459340278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45947.75459340278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45947.75459340278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45947.75459340278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45947.75459340278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45947.75459340278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45947.75459340278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45947.75459340278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45947.75459340278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45947.75459340278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45947.75459340278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45947.75459340278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45947.75459340278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45947.75459340278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45947.75459340278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45947.75459340278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45947.75459340278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45947.75459340278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45947.75459340278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45947.75459340278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45947.75459340278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45947.75459340278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45947.75459340278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45947.75459340278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45947.75459340278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45947.75459340278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45947.75459340278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45947.75459340278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45947.75459340278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45947.75459340278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45947.75459340278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45947.75459340278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45947.75459340278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45947.75459340278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45947.75459340278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45947.75459340278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45947.75459340278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45947.75459340278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45947.75459340278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45947.75459340278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45947.75459340278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45947.75459340278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45947.75459340278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45947.75459340278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45947.75459340278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45947.75459340278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45947.75459340278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45947.75459340278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45947.75459340278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45947.75459340278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45947.75459340278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45947.75459340278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45947.75459340278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45947.75459340278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45947.75459340278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45947.75459340278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45947.75459340278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45947.75459340278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45947.75459340278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45947.75459340278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45947.75459340278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45947.75459340278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45947.75459340278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45947.75459340278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45947.75459340278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45947.75459340278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45947.75459340278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45947.75459340278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45947.75459340278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45947.75459340278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45947.75459340278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45947.75459340278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45947.75459340278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45947.75459340278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45947.75459340278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45947.75459340278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45947.75459340278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45947.75459340278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45947.75459340278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45947.75459340278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45947.75459340278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45947.75459340278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45947.75459340278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45947.75459340278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45947.75459340278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45947.75459340278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45947.75459340278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45947.75459340278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45947.75459340278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45947.75459340278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45947.75459340278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45947.75459340278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45947.75459340278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45947.75459340278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45947.75459340278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45947.75459340278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45947.75459340278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45947.75459340278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45947.75459340278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45947.75459340278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45947.75459340278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45947.75459340278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45947.75459340278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45947.75459340278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45947.75459340278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45947.75459340278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45947.75459340278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45947.75459340278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45947.75459340278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45947.75459340278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45947.75459340278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45947.75459340278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45947.75459340278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45947.75459340278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45947.75459340278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45947.75459340278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45947.75459340278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45947.75459340278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45947.75459340278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45947.75459340278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45947.75459340278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45947.75459340278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45947.75459340278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45947.75459340278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45947.75459340278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45947.75459340278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45947.75459340278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45947.75459340278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45947.75459340278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45947.75459340278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45947.75459340278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45947.75459340278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45947.75459340278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45947.75459340278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45947.75459340278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45947.75459340278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45947.75459340278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45947.75459340278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45947.75459340278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45947.75459340278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45947.75459340278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45947.75459340278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45947.75459340278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45947.75459340278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45947.75459340278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45947.75459340278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45947.75459340278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45947.75459340278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45947.75459340278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45947.75459340278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45947.75459340278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45947.75459340278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45947.75459340278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45947.75459340278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45947.75459340278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45947.75459340278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45947.75459340278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45947.75459340278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45947.75459340278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45947.75459340278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45947.75459340278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45947.75459340278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45947.75459340278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45947.75459340278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45947.75459340278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45947.75459340278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45947.75459340278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45947.75459340278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45947.75459340278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45947.75459340278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45947.75459340278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45947.75459340278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45947.75459340278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45947.75459340278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45947.75459340278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45947.75459340278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45947.75459340278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45947.75459340278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45947.75459340278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45947.75459340278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45947.75459340278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45947.75459340278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45947.75459340278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45947.75459340278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45947.75459340278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45947.75459340278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45947.75459340278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45947.75459340278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45947.75459340278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45947.75459340278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45947.75459340278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45947.75459340278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45947.75459340278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45947.75459340278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45947.75459340278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45947.75459340278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45947.75459340278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45947.75459340278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45947.75459340278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45947.75459340278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45947.75459340278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45947.75459340278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45947.75459340278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45947.75459340278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45947.75459340278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45947.75459340278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45947.75459340278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45947.75459340278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45947.75459340278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45947.75459340278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45947.75459340278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45947.75459340278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45947.75459340278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45947.75459340278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45947.75459340278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45947.75459340278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45947.75459340278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45947.75459340278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45947.75459340278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45947.75459340278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45947.75459340278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45947.75459340278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45947.75459340278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45947.75459340278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45947.75459340278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45947.75459340278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45947.75459340278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45947.75459340278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45947.75459340278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45947.75459340278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45947.75459340278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45947.75459340278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45947.75459340278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45947.75459340278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45947.75459340278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45947.75459340278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45947.75459340278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45947.75459340278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45947.75459340278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45947.75459340278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45947.75459340278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45947.75459340278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45947.75459340278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45947.75459340278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45947.75459340278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45947.75459340278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45947.75459340278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45947.75459340278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45947.75459340278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45947.75459340278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45947.75459340278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45947.75459340278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45947.75459340278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45947.75459340278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45947.75459340278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45947.75459340278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45947.75459340278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45947.75459340278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45947.75459340278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45947.75459340278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45947.75459340278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45947.75459340278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45947.75459340278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45947.75459340278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45947.75459340278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45947.75459340278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45947.75459340278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45947.75459340278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45947.75459340278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45947.75459340278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45947.75459340278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45947.75459340278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45947.75459340278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45947.75459340278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45947.75459340278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45947.75459340278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45947.75459340278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45947.75459340278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45947.75459340278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45947.75459340278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45947.75459340278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45947.75459340278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45947.75459340278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45947.75459340278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45947.75459340278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45947.75459340278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45947.75459340278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45947.75459340278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45947.75459340278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45947.75459340278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45947.75459340278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45947.75459340278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45947.75459340278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45947.75459340278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45947.75459340278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45947.75459340278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45947.75459340278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45947.75459340278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45947.75459340278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45947.75459340278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45947.75459340278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45947.75459340278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45947.75459340278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45947.75459340278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45947.75459340278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45947.75459340278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45947.75459340278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45947.75459340278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45947.75459340278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45947.75459340278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45947.75459340278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45947.75459340278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45947.75459340278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45947.75459340278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45947.75459340278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45947.75459340278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45947.75459340278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45947.75459340278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45947.75459340278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45947.75459340278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45947.75459340278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45947.75459340278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45947.75459340278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45947.75459340278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45947.75459340278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45947.75459340278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45947.75459340278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45947.75459340278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45947.75459340278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45947.75459340278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45947.75459340278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45947.75459340278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45947.75459340278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45947.75459340278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45947.75459340278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45947.75459340278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45947.75459340278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45947.75459340278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45947.75459340278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45947.75459340278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45947.75459340278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45947.75459340278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45947.75459340278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45947.75459340278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45947.75459340278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45947.75459340278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45947.75459340278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45947.75459340278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45947.75459340278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45947.75459340278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45947.75459340278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45947.75459340278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45947.75459340278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45947.75459340278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45947.75459340278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45947.75459340278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45947.75459340278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45947.75459340278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45947.75459340278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45947.75459340278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45947.75459340278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45947.75459340278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45947.75459340278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45947.75459340278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45947.75459340278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45947.75459340278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45947.75459340278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45947.75459340278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45947.75459340278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45947.75459340278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45947.75459340278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45947.75459340278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45947.75459340278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45947.75459340278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45947.75459340278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45947.75459340278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45947.75459340278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45947.75459340278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45947.75459340278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45947.75459340278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45947.75459340278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45947.75459340278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45947.75459340278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45947.75459340278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45947.75459340278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45947.75459340278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45947.75459340278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45947.75459340278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45947.75459340278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45947.75459340278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45947.75459340278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45947.75459340278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45947.75459340278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45947.75459340278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45947.75459340278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45947.75459340278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45947.75459340278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45947.75459340278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45947.75459340278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45947.75459340278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45947.75459340278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45947.75459340278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45947.75459340278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45947.75459340278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45947.75459340278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45947.75459340278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45947.75459340278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45947.75459340278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45947.75459340278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45947.75459340278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45947.75459340278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45947.75459340278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45947.75459340278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45947.75459340278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45947.75459340278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45947.75459340278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45947.75459340278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45947.75459340278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45947.75459340278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45947.75459340278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45947.75459340278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45947.75459340278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45947.75459340278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45947.75459340278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45947.75459340278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45947.75459340278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45947.75459340278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45947.75459340278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45947.75459340278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45947.75459340278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45947.75459340278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45947.75459340278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45947.75459340278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45947.75459340278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45947.75459340278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45947.75459340278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45947.75459340278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45947.75459340278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45947.75459340278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45947.75459340278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45947.75459340278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45947.75459340278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45947.75459340278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45947.75459340278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45947.75459340278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45947.75459340278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45947.75459340278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45947.75459340278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45947.75459340278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45947.75459340278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45947.75459340278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45947.75459340278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45947.75459340278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45947.75459340278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45947.75459340278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45947.75459340278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45947.75459340278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45947.75459340278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45947.75459340278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45947.75459340278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45947.75459340278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45947.75459340278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45947.75459340278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45947.75459340278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45947.75459340278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45947.75459340278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45947.75459340278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45947.75459340278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45947.75459340278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45947.75459340278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45947.75459340278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45947.75459340278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45947.75459340278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45947.75459340278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45947.75459340278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45947.75459340278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45947.75459340278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45947.75459340278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45947.75459340278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45947.75459340278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45947.75459340278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45947.75459340278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45947.75459340278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45947.75459340278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45947.75459340278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45947.75459340278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45947.75459340278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45947.75459340278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45947.75459340278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45947.75459340278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45947.75459340278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45947.75459340278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45947.75459340278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45947.75459340278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45947.75459340278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45947.75459340278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45947.75459340278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45947.75459340278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45947.75459340278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45947.75459340278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45947.75459340278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45947.75459340278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45947.75459340278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45947.75459340278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45947.75459340278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45947.75459340278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45947.75459340278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45947.75459340278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45947.75459340278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45947.75459340278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45947.75459340278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45947.75459340278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45947.75459340278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45947.75459340278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45947.75459340278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45947.75459340278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45947.75459340278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45947.75459340278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45947.75459340278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45947.75459340278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45947.75459340278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45947.75459340278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45947.75459340278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45947.75459340278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45947.75459340278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45947.75459340278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45947.75459340278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45947.75459340278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45947.75459340278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45947.75459340278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45947.75459340278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45947.75459340278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45947.75459340278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45947.75459340278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45947.75459340278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45947.75459340278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45947.75459340278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45947.75459340278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45947.75459340278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45947.75459340278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45947.75459340278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45947.75459340278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45947.75459340278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45947.75459340278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45947.75459340278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45947.75459340278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45947.75459340278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45947.75459340278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45947.75459340278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45947.75459340278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45947.75459340278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45947.75459340278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45947.75459340278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45947.75459340278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45947.75459340278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45947.75459340278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45947.75459340278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45947.75459340278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45947.75459340278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45947.75459340278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45947.75459340278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45947.75459340278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45947.75459340278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45947.75459340278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45947.75459340278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45947.75459340278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45947.75459340278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45947.75459340278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45947.75459340278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45947.75459340278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45947.75459340278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45947.75459340278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45947.75459340278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45947.75459340278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45947.75459340278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45947.75459340278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45947.75459340278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45947.75459340278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45947.75459340278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45947.75459340278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45947.75459340278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45947.75459340278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45947.75459340278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45947.75459340278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45947.75459340278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45947.75459340278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45947.75459340278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45947.75459340278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45947.75459340278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45947.75459340278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45947.75459340278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45947.75459340278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45947.75459340278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45947.75459340278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45947.75459340278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45947.75459340278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45947.75459340278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45947.75459340278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45947.75459340278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45947.75459340278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45947.75459340278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45947.75459340278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45947.75459340278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45947.75459340278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45947.75459340278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45947.75459340278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45947.75459340278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45947.75459340278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45947.75459340278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45947.75459340278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45947.75459340278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45947.75459340278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45947.75459340278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45947.75459340278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45947.75459340278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45947.75459340278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45947.75459340278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45947.75459340278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45947.75459340278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45947.75459340278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45947.75459340278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45947.75459340278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45947.75459340278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45947.75459340278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45947.75459340278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45947.75459340278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45947.75459340278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45947.75459340278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45947.75459340278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45947.75459340278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45947.75459340278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45947.75459340278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45947.75459340278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45947.75459340278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45947.75459340278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45947.75459340278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45947.75459340278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45947.75459340278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45947.75459340278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45947.75459340278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45947.75459340278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45947.75459340278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45947.75459340278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45947.75459340278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45947.75459340278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45947.75459340278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45947.75459340278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45947.75459340278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45947.75459340278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45947.75459340278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45947.75459340278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45947.75459340278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45947.75459340278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45947.75459340278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45947.75459340278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45947.75459340278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45947.75459340278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45947.75459340278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45947.75459340278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45947.75459340278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45947.75459340278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45947.75459340278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45947.75459340278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45947.75459340278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45947.75459340278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45947.75459340278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45947.75459340278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45947.75459340278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45947.75459340278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45947.75459340278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45947.75459340278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45947.75459340278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45947.75459340278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45947.75459340278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45947.75459340278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45947.75459340278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45947.75459340278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45947.75459340278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45947.75459340278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45947.75459340278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45947.75459340278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45947.75459340278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45947.75459340278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45947.75459340278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45947.75459340278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45947.75459340278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45947.75459340278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45947.75459340278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45947.75459340278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45947.75459340278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45947.75459340278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45947.75459340278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45947.75459340278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45947.75459340278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45947.75459340278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45947.75459340278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45947.75459340278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45947.75459340278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45947.75459340278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45947.75459340278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45947.75459340278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45947.75459340278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45947.75459340278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45947.75459340278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45947.75459340278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45947.75459340278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45947.75459340278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45947.75459340278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45947.75459340278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45947.75459340278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45947.75459340278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45947.75459340278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45947.75459340278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45947.75459340278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45947.75459340278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45947.75459340278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45947.75459340278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45947.75459340278</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45947.75459340278</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45947.75459340278</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45947.75459340278</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45947.75459340278</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45947.75459340278</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45947.75459340278</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9"/>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39054</v>
      </c>
      <c r="B2" s="99" t="str">
        <f>IFERROR(VLOOKUP(D2,DB!A:K,11,0),"")</f>
        <v>R4</v>
      </c>
      <c r="C2" s="100">
        <v>1</v>
      </c>
      <c r="D2" s="96" t="s">
        <v>35082</v>
      </c>
      <c r="E2" s="101" t="s">
        <v>38964</v>
      </c>
      <c r="F2" s="102">
        <v>45703.480717592596</v>
      </c>
      <c r="G2" s="103">
        <f ca="1">IFERROR(NOW()-F2,"")</f>
        <v>244.27387569443817</v>
      </c>
      <c r="H2" s="102">
        <v>45703.474768518521</v>
      </c>
      <c r="I2" s="99" t="str">
        <f>IFERROR(VLOOKUP(D2,DB!A:F,6,0),"")</f>
        <v>SCECO</v>
      </c>
      <c r="J2" s="99" t="str">
        <f>IFERROR(VLOOKUP(D2,DB!A:G,7,0),"")</f>
        <v>Dead</v>
      </c>
      <c r="K2" s="104" t="s">
        <v>39055</v>
      </c>
      <c r="L2" s="96" t="str">
        <f>IFERROR(VLOOKUP(D2,DB!A:I,9,0),"")</f>
        <v>Latis</v>
      </c>
    </row>
    <row r="3" spans="1:16" ht="15" customHeight="1">
      <c r="A3" s="124" t="s">
        <v>39056</v>
      </c>
      <c r="B3" s="124" t="str">
        <f>IFERROR(VLOOKUP(D3,DB!A:K,11,0),"")</f>
        <v>R4</v>
      </c>
      <c r="C3" s="125">
        <v>2</v>
      </c>
      <c r="D3" s="126" t="s">
        <v>28178</v>
      </c>
      <c r="E3" s="101" t="s">
        <v>38964</v>
      </c>
      <c r="F3" s="128">
        <v>45947.495092592595</v>
      </c>
      <c r="G3" s="129">
        <f ca="1">IFERROR(NOW()-F3,"")</f>
        <v>0.25950069443933899</v>
      </c>
      <c r="H3" s="128">
        <v>45947.457812499997</v>
      </c>
      <c r="I3" s="124" t="str">
        <f>IFERROR(VLOOKUP(D3,DB!A:F,6,0),"")</f>
        <v>SCECO</v>
      </c>
      <c r="J3" s="124" t="str">
        <f>IFERROR(VLOOKUP(D3,DB!A:G,7,0),"")</f>
        <v>Dead</v>
      </c>
      <c r="K3" s="130" t="s">
        <v>39057</v>
      </c>
      <c r="L3" s="126" t="str">
        <f>IFERROR(VLOOKUP(D3,DB!A:I,9,0),"")</f>
        <v>Latis</v>
      </c>
    </row>
    <row r="4" spans="1:16" ht="15" customHeight="1">
      <c r="A4" s="124"/>
      <c r="B4" s="124" t="str">
        <f>IFERROR(VLOOKUP(D4,DB!A:K,11,0),"")</f>
        <v/>
      </c>
      <c r="C4" s="125"/>
      <c r="D4" s="96"/>
      <c r="E4" s="101"/>
      <c r="F4" s="128"/>
      <c r="G4" s="129">
        <f ca="1">IFERROR(NOW()-F4,"")</f>
        <v>45947.754593287034</v>
      </c>
      <c r="H4" s="128"/>
      <c r="I4" s="124" t="str">
        <f>IFERROR(VLOOKUP(D4,DB!A:F,6,0),"")</f>
        <v/>
      </c>
      <c r="J4" s="124" t="str">
        <f>IFERROR(VLOOKUP(D4,DB!A:G,7,0),"")</f>
        <v/>
      </c>
      <c r="K4" s="130"/>
      <c r="L4" s="126" t="str">
        <f>IFERROR(VLOOKUP(D4,DB!A:I,9,0),"")</f>
        <v/>
      </c>
    </row>
    <row r="5" spans="1:16" ht="15" customHeight="1">
      <c r="A5" s="124"/>
      <c r="B5" s="124" t="str">
        <f>IFERROR(VLOOKUP(D5,DB!A:K,11,0),"")</f>
        <v/>
      </c>
      <c r="C5" s="125"/>
      <c r="D5" s="126"/>
      <c r="E5" s="101"/>
      <c r="F5" s="128"/>
      <c r="G5" s="129">
        <f ca="1">IFERROR(NOW()-F5,"")</f>
        <v>45947.754593287034</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45947.754593287034</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45947.754593287034</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45947.754593287034</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45947.754593287034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45947.754593287034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45947.754593287034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45947.754593287034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45947.754593287034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45947.754593287034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45947.754593287034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45947.754593287034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45947.754593287034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45947.754593287034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45947.754593287034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45947.754593287034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45947.754593287034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45947.754593287034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45947.754593287034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45947.754593287034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45947.754593287034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45947.754593287034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45947.75459340278</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45947.75459340278</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45947.75459340278</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45947.75459340278</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45947.75459340278</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45947.75459340278</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45947.75459340278</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45947.75459340278</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45947.75459340278</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45947.75459340278</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45947.75459340278</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45947.75459340278</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45947.75459340278</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45947.75459340278</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45947.75459340278</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45947.75459340278</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45947.75459340278</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45947.75459340278</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45947.75459340278</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45947.75459340278</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45947.75459340278</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45947.75459340278</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45947.75459340278</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45947.75459340278</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45947.75459340278</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45947.75459340278</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45947.75459340278</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45947.75459340278</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45947.75459340278</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45947.75459340278</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45947.75459340278</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45947.75459340278</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45947.75459340278</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45947.75459340278</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45947.75459340278</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45947.75459340278</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45947.75459340278</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45947.75459340278</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45947.75459340278</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45947.75459340278</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45947.75459340278</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45947.75459340278</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45947.75459340278</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45947.75459340278</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45947.75459340278</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45947.75459340278</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45947.75459340278</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45947.75459340278</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45947.75459340278</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45947.75459340278</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45947.75459340278</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45947.75459340278</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45947.75459340278</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45947.75459340278</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45947.75459340278</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45947.75459340278</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45947.75459340278</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45947.75459340278</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45947.75459340278</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45947.75459340278</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45947.75459340278</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45947.75459340278</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45947.75459340278</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45947.75459340278</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45947.75459340278</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45947.75459340278</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45947.75459340278</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45947.75459340278</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45947.75459340278</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45947.75459340278</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45947.75459340278</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45947.75459340278</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45947.75459340278</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45947.75459340278</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45947.75459340278</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45947.75459340278</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45947.75459340278</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45947.75459340278</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45947.75459340278</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45947.75459340278</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45947.75459340278</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45947.75459340278</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45947.75459340278</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45947.75459340278</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45947.75459340278</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45947.75459340278</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45947.75459340278</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45947.75459340278</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45947.75459340278</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45947.75459340278</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45947.75459340278</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45947.75459340278</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45947.75459340278</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45947.75459340278</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45947.75459340278</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45947.75459340278</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45947.75459340278</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45947.75459340278</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45947.75459340278</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45947.75459340278</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45947.75459340278</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45947.75459340278</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45947.75459340278</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45947.75459340278</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45947.75459340278</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45947.75459340278</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45947.75459340278</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45947.75459340278</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45947.75459340278</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45947.75459340278</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45947.75459340278</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45947.75459340278</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45947.75459340278</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45947.75459340278</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45947.75459340278</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45947.75459340278</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45947.75459340278</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45947.75459340278</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45947.75459340278</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45947.75459340278</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45947.75459340278</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45947.75459340278</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45947.75459340278</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45947.75459340278</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45947.75459340278</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45947.75459340278</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45947.75459340278</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45947.75459340278</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45947.75459340278</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45947.75459340278</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45947.75459340278</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45947.75459340278</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45947.75459340278</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45947.75459340278</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45947.75459340278</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45947.75459340278</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45947.75459340278</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45947.75459340278</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45947.75459340278</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45947.75459340278</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45947.75459340278</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45947.75459340278</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45947.75459340278</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45947.75459340278</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45947.75459340278</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45947.75459340278</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45947.75459340278</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45947.75459340278</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45947.75459340278</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45947.75459340278</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45947.75459340278</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45947.75459340278</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45947.75459340278</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45947.75459340278</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45947.75459340278</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45947.75459340278</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45947.75459340278</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45947.75459340278</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45947.75459340278</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45947.75459340278</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45947.75459340278</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45947.75459340278</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45947.75459340278</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45947.75459340278</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45947.75459340278</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45947.75459340278</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45947.75459340278</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45947.75459340278</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45947.75459340278</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45947.75459340278</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45947.75459340278</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45947.75459340278</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45947.75459340278</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45947.75459340278</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45947.75459340278</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45947.75459340278</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45947.75459340278</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45947.75459340278</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45947.75459340278</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45947.75459340278</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45947.75459340278</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45947.75459340278</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45947.75459340278</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45947.75459340278</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45947.75459340278</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45947.75459340278</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45947.75459340278</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45947.75459340278</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45947.75459340278</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45947.75459340278</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45947.75459340278</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45947.75459340278</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45947.75459340278</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45947.75459340278</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45947.75459340278</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45947.75459340278</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45947.75459340278</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45947.75459340278</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45947.75459340278</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45947.75459340278</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45947.75459340278</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45947.75459340278</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45947.75459340278</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45947.75459340278</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45947.75459340278</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45947.75459340278</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45947.75459340278</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45947.75459340278</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45947.75459340278</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45947.75459340278</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45947.75459340278</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45947.75459340278</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45947.75459340278</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45947.75459340278</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45947.75459340278</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45947.75459340278</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45947.75459340278</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45947.75459340278</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45947.75459340278</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45947.75459340278</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45947.75459340278</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45947.75459340278</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45947.75459340278</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45947.75459340278</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45947.75459340278</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45947.75459340278</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45947.75459340278</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45947.75459340278</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45947.75459340278</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45947.75459340278</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45947.75459340278</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45947.75459340278</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45947.75459340278</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45947.75459340278</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45947.75459340278</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45947.75459340278</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45947.75459340278</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45947.75459340278</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45947.75459340278</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45947.75459340278</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45947.75459340278</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45947.75459340278</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45947.75459340278</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45947.75459340278</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45947.75459340278</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45947.75459340278</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45947.75459340278</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45947.75459340278</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45947.75459340278</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45947.75459340278</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45947.75459340278</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45947.75459340278</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45947.75459340278</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45947.75459340278</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45947.75459340278</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45947.75459340278</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45947.75459340278</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45947.75459340278</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45947.75459340278</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45947.75459340278</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45947.75459340278</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45947.75459340278</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45947.75459340278</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45947.75459340278</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45947.75459340278</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45947.75459340278</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45947.75459340278</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45947.75459340278</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45947.75459340278</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45947.75459340278</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45947.75459340278</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45947.75459340278</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45947.75459340278</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45947.75459340278</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45947.75459340278</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45947.75459340278</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45947.75459340278</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45947.75459340278</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45947.75459340278</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45947.75459340278</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45947.75459340278</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45947.75459340278</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45947.75459340278</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45947.75459340278</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45947.75459340278</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45947.75459340278</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45947.75459340278</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45947.75459340278</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45947.75459340278</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45947.75459340278</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45947.75459340278</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45947.75459340278</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45947.75459340278</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45947.75459340278</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45947.75459340278</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45947.75459340278</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45947.75459340278</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45947.75459340278</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45947.75459340278</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45947.75459340278</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45947.75459340278</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45947.75459340278</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45947.75459340278</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45947.75459340278</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45947.75459340278</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45947.75459340278</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45947.75459340278</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45947.75459340278</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45947.75459340278</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45947.75459340278</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45947.75459340278</v>
      </c>
      <c r="H337" s="128"/>
      <c r="I337" s="124" t="str">
        <f>IFERROR(VLOOKUP(D337,DB!A:F,6,0),"")</f>
        <v/>
      </c>
      <c r="J337" s="124" t="str">
        <f>IFERROR(VLOOKUP(D337,DB!A:G,7,0),"")</f>
        <v/>
      </c>
      <c r="K337" s="130"/>
      <c r="L337" s="126" t="str">
        <f>IFERROR(VLOOKUP(D337,DB!A:I,9,0),"")</f>
        <v/>
      </c>
    </row>
    <row r="338" spans="1:12" ht="15" customHeight="1">
      <c r="A338" s="124"/>
      <c r="B338" s="124" t="str">
        <f>IFERROR(VLOOKUP(D338,DB!A:K,11,0),"")</f>
        <v/>
      </c>
      <c r="C338" s="125"/>
      <c r="D338" s="126"/>
      <c r="E338" s="127"/>
      <c r="F338" s="128"/>
      <c r="G338" s="129">
        <f ca="1">IFERROR(NOW()-F338,"")</f>
        <v>45947.75459340278</v>
      </c>
      <c r="H338" s="128"/>
      <c r="I338" s="124" t="str">
        <f>IFERROR(VLOOKUP(D338,DB!A:F,6,0),"")</f>
        <v/>
      </c>
      <c r="J338" s="124" t="str">
        <f>IFERROR(VLOOKUP(D338,DB!A:G,7,0),"")</f>
        <v/>
      </c>
      <c r="K338" s="130"/>
      <c r="L338" s="126" t="str">
        <f>IFERROR(VLOOKUP(D338,DB!A:I,9,0),"")</f>
        <v/>
      </c>
    </row>
    <row r="339" spans="1:12" ht="15" customHeight="1">
      <c r="A339" s="131"/>
      <c r="B339" s="131" t="str">
        <f>IFERROR(VLOOKUP(D339,DB!A:K,11,0),"")</f>
        <v/>
      </c>
      <c r="C339" s="132"/>
      <c r="D339" s="133"/>
      <c r="E339" s="134"/>
      <c r="F339" s="135"/>
      <c r="G339" s="136">
        <f ca="1">IFERROR(NOW()-F339,"")</f>
        <v>45947.75459340278</v>
      </c>
      <c r="H339" s="135"/>
      <c r="I339" s="131" t="str">
        <f>IFERROR(VLOOKUP(D339,DB!A:F,6,0),"")</f>
        <v/>
      </c>
      <c r="J339" s="131" t="str">
        <f>IFERROR(VLOOKUP(D339,DB!A:G,7,0),"")</f>
        <v/>
      </c>
      <c r="K339" s="137"/>
      <c r="L339" s="133" t="str">
        <f>IFERROR(VLOOKUP(D339,DB!A:I,9,0),"")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39058</v>
      </c>
      <c r="B2" s="37" t="str">
        <f>IFERROR(VLOOKUP(D2,DB!A:K,11,0),"")</f>
        <v>R5</v>
      </c>
      <c r="C2" s="37">
        <v>3</v>
      </c>
      <c r="D2" s="123" t="s">
        <v>36000</v>
      </c>
      <c r="E2" s="37" t="s">
        <v>38964</v>
      </c>
      <c r="F2" s="38">
        <v>45891.832060185188</v>
      </c>
      <c r="G2" s="154">
        <f ca="1">IFERROR(NOW()-F2,"")</f>
        <v>55.922533101846057</v>
      </c>
      <c r="H2" s="38">
        <v>45891.790393518517</v>
      </c>
      <c r="I2" s="37" t="str">
        <f>IFERROR(VLOOKUP(D2,DB!A:F,6,0),"")</f>
        <v>Generator-SG</v>
      </c>
      <c r="J2" s="37" t="str">
        <f>IFERROR(VLOOKUP(D2,DB!A:G,7,0),"")</f>
        <v>Vandalized</v>
      </c>
      <c r="K2" s="37" t="s">
        <v>39059</v>
      </c>
      <c r="L2" s="37" t="str">
        <f>IFERROR(VLOOKUP(D2,DB!A:I,9,0),"")</f>
        <v>Latis</v>
      </c>
      <c r="M2" s="122"/>
    </row>
    <row r="3" spans="1:13" ht="30.75">
      <c r="A3" s="37" t="s">
        <v>39060</v>
      </c>
      <c r="B3" s="37" t="str">
        <f>IFERROR(VLOOKUP(D3,DB!A:K,11,0),"")</f>
        <v>R5</v>
      </c>
      <c r="C3" s="37">
        <v>1</v>
      </c>
      <c r="D3" s="37" t="s">
        <v>31295</v>
      </c>
      <c r="E3" s="37" t="s">
        <v>39045</v>
      </c>
      <c r="F3" s="38">
        <v>45926.188877314817</v>
      </c>
      <c r="G3" s="154">
        <f t="shared" ref="G3" ca="1" si="0">IFERROR(NOW()-F3,"")</f>
        <v>21.565715972217731</v>
      </c>
      <c r="H3" s="38">
        <v>45926.158159722225</v>
      </c>
      <c r="I3" s="37" t="str">
        <f>IFERROR(VLOOKUP(D3,DB!A:F,6,0),"")</f>
        <v>SCECO</v>
      </c>
      <c r="J3" s="37" t="str">
        <f>IFERROR(VLOOKUP(D3,DB!A:G,7,0),"")</f>
        <v>Good</v>
      </c>
      <c r="K3" s="37" t="s">
        <v>39061</v>
      </c>
      <c r="L3" s="37" t="str">
        <f>IFERROR(VLOOKUP(D3,DB!A:I,9,0),"")</f>
        <v>Latis</v>
      </c>
      <c r="M3" s="122"/>
    </row>
    <row r="4" spans="1:13" ht="30.75">
      <c r="A4" s="37" t="s">
        <v>39062</v>
      </c>
      <c r="B4" s="37" t="str">
        <f>IFERROR(VLOOKUP(D4,DB!A:K,11,0),"")</f>
        <v>R5</v>
      </c>
      <c r="C4" s="37">
        <v>2</v>
      </c>
      <c r="D4" s="37" t="s">
        <v>31159</v>
      </c>
      <c r="E4" s="37" t="s">
        <v>38964</v>
      </c>
      <c r="F4" s="38">
        <v>45944.771574074075</v>
      </c>
      <c r="G4" s="39">
        <f t="shared" ref="G4" ca="1" si="1">IFERROR(NOW()-F4,"")</f>
        <v>2.9830192129593343</v>
      </c>
      <c r="H4" s="38">
        <v>45944.676192129627</v>
      </c>
      <c r="I4" s="37" t="str">
        <f>IFERROR(VLOOKUP(D4,DB!A:F,6,0),"")</f>
        <v>SCECO</v>
      </c>
      <c r="J4" s="37" t="str">
        <f>IFERROR(VLOOKUP(D4,DB!A:G,7,0),"")</f>
        <v>Dead</v>
      </c>
      <c r="K4" s="37" t="s">
        <v>39063</v>
      </c>
      <c r="L4" s="37" t="str">
        <f>IFERROR(VLOOKUP(D4,DB!A:I,9,0),"")</f>
        <v>Latis</v>
      </c>
    </row>
    <row r="5" spans="1:13" ht="30.75">
      <c r="A5" s="37" t="s">
        <v>39064</v>
      </c>
      <c r="B5" s="37" t="str">
        <f>IFERROR(VLOOKUP(D5,DB!A:K,11,0),"")</f>
        <v>R5</v>
      </c>
      <c r="C5" s="37">
        <v>1</v>
      </c>
      <c r="D5" s="123" t="s">
        <v>34747</v>
      </c>
      <c r="E5" s="37" t="s">
        <v>39045</v>
      </c>
      <c r="F5" s="38">
        <v>45947.497812499998</v>
      </c>
      <c r="G5" s="39">
        <f t="shared" ref="G5:G13" ca="1" si="2">IFERROR(NOW()-F5,"")</f>
        <v>0.25678078703640494</v>
      </c>
      <c r="H5" s="38">
        <v>45947.491562499999</v>
      </c>
      <c r="I5" s="37" t="str">
        <f>IFERROR(VLOOKUP(D5,DB!A:F,6,0),"")</f>
        <v>SCECO</v>
      </c>
      <c r="J5" s="37" t="str">
        <f>IFERROR(VLOOKUP(D5,DB!A:G,7,0),"")</f>
        <v>Dead</v>
      </c>
      <c r="K5" s="37" t="s">
        <v>39065</v>
      </c>
      <c r="L5" s="37" t="str">
        <f>IFERROR(VLOOKUP(D5,DB!A:I,9,0),"")</f>
        <v>Latis</v>
      </c>
    </row>
    <row r="6" spans="1:13" ht="15">
      <c r="A6" s="37"/>
      <c r="B6" s="37" t="str">
        <f>IFERROR(VLOOKUP(D6,DB!A:K,11,0),"")</f>
        <v/>
      </c>
      <c r="C6" s="37"/>
      <c r="D6" s="123"/>
      <c r="E6" s="37"/>
      <c r="F6" s="38"/>
      <c r="G6" s="39">
        <f t="shared" ca="1" si="2"/>
        <v>45947.754593287034</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45947.754593287034</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45947.754593287034</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45947.754593287034</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45947.754593287034</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45947.754593287034</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45947.754593287034</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45947.754593287034</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45947.754593287034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45947.754593287034</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45947.754593287034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45947.754593287034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45947.754593287034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45947.754593287034</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45947.754593287034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45947.754593287034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45947.754593287034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45947.754593287034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45947.754593287034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45947.754593287034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45947.754593287034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45947.754593287034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45947.754593287034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45947.754593287034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45947.754593287034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45947.754593287034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45947.754593287034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45947.754593287034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45947.754593287034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45947.754593287034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45947.754593287034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45947.754593287034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45947.754593287034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45947.754593287034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45947.754593287034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45947.754593287034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45947.754593287034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45947.754593287034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45947.754593287034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45947.754593287034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45947.754593287034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45947.754593287034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45947.754593287034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45947.754593287034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45947.754593287034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45947.754593287034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45947.754593287034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45947.754593287034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45947.754593287034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45947.754593287034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45947.754593287034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45947.754593287034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45947.754593287034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45947.754593287034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45947.754593287034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45947.754593287034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45947.754593287034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45947.754593287034</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45947.754593287034</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45947.754593287034</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45947.754593287034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45947.754593287034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45947.754593287034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45947.754593287034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45947.754593287034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45947.754593287034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45947.754593287034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45947.754593287034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45947.754593287034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45947.754593287034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45947.754593287034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45947.754593287034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45947.754593287034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45947.754593287034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45947.754593287034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45947.754593287034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45947.754593287034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45947.754593287034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45947.754593287034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45947.754593287034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45947.754593287034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45947.754593287034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45947.754593287034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45947.754593287034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45947.754593287034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45947.754593287034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45947.754593287034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45947.754593287034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45947.754593287034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45947.754593287034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45947.754593287034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45947.754593287034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45947.754593287034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45947.754593287034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45947.754593287034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45947.754593287034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45947.754593287034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45947.754593287034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45947.754593287034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45947.754593287034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45947.754593287034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45947.754593287034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45947.754593287034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45947.754593287034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45947.754593287034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45947.754593287034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45947.754593287034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45947.754593287034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45947.754593287034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45947.754593287034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45947.754593287034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45947.754593287034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45947.754593287034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45947.754593287034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45947.754593287034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45947.754593287034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45947.754593287034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45947.754593287034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45947.754593287034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45947.754593287034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45947.754593287034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45947.754593287034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45947.754593287034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45947.754593287034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45947.754593287034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45947.754593287034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45947.754593287034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45947.754593287034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45947.754593287034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45947.754593287034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45947.754593287034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45947.754593287034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45947.754593287034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45947.754593287034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45947.754593287034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45947.754593287034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45947.754593287034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45947.754593287034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45947.754593287034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45947.754593287034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45947.754593287034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45947.754593287034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45947.754593287034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45947.754593287034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45947.754593287034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45947.754593287034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45947.754593287034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45947.754593287034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45947.754593287034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45947.754593287034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45947.754593287034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45947.754593287034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45947.754593287034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45947.754593287034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45947.754593287034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45947.754593287034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45947.754593287034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45947.754593287034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45947.754593287034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45947.754593287034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45947.754593287034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45947.754593287034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45947.754593287034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45947.754593287034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45947.754593287034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45947.754593287034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45947.754593287034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45947.754593287034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45947.754593287034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45947.754593287034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45947.754593287034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45947.754593287034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45947.754593287034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45947.754593287034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45947.754593287034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45947.754593287034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45947.754593287034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45947.754593287034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45947.754593287034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45947.754593287034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45947.754593287034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45947.754593287034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45947.754593287034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45947.754593287034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45947.754593287034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45947.754593287034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45947.754593287034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45947.754593287034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45947.754593287034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45947.754593287034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45947.754593287034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45947.754593287034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45947.754593287034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45947.754593287034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45947.754593287034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45947.754593287034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45947.754593287034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45947.754593287034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45947.754593287034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45947.754593287034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45947.754593287034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45947.754593287034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45947.754593287034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45947.754593287034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45947.754593287034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45947.754593287034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45947.754593287034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45947.754593287034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45947.754593287034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45947.754593287034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45947.754593287034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45947.754593287034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45947.754593287034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45947.754593287034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45947.754593287034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45947.754593287034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45947.754593287034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45947.754593287034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45947.754593287034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45947.754593287034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45947.754593287034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45947.754593287034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45947.754593287034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45947.754593287034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45947.754593287034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45947.754593287034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45947.754593287034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45947.754593287034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45947.754593287034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45947.754593287034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45947.754593287034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45947.754593287034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45947.754593287034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45947.754593287034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45947.754593287034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45947.754593287034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45947.754593287034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45947.754593287034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45947.754593287034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45947.754593287034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45947.754593287034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45947.754593287034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45947.754593287034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45947.754593287034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45947.754593287034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45947.754593287034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45947.754593287034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45947.754593287034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45947.754593287034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45947.754593287034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45947.754593287034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45947.754593287034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45947.754593287034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45947.754593287034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45947.754593287034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45947.754593287034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45947.754593287034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45947.754593287034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45947.754593287034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45947.754593287034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45947.754593287034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45947.754593287034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45947.754593287034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45947.754593287034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45947.754593287034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45947.754593287034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45947.754593287034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45947.754593287034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45947.754593287034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45947.754593287034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45947.754593287034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45947.754593287034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45947.754593287034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45947.754593287034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45947.754593287034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45947.754593287034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45947.754593287034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45947.754593287034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45947.754593287034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45947.754593287034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45947.754593287034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45947.754593287034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45947.754593287034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45947.754593287034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45947.754593287034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45947.754593287034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45947.754593287034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45947.754593287034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45947.754593287034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45947.754593287034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45947.754593287034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45947.754593287034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45947.754593287034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45947.754593287034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45947.754593287034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45947.754593287034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45947.754593287034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45947.754593287034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45947.754593287034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45947.754593287034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45947.754593287034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45947.754593287034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45947.754593287034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45947.754593287034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45947.754593287034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45947.754593287034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45947.754593287034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45947.754593287034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45947.754593287034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45947.754593287034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45947.754593287034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45947.754593287034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45947.754593287034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45947.754593287034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45947.754593287034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45947.754593287034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45947.754593287034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45947.754593287034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45947.754593287034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45947.754593287034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45947.754593287034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45947.754593287034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45947.754593287034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45947.754593287034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45947.754593287034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45947.754593287034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45947.754593287034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45947.754593287034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45947.754593287034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45947.754593287034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45947.754593287034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45947.754593287034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45947.754593287034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45947.754593287034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45947.754593287034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45947.754593287034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45947.754593287034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45947.754593287034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45947.754593287034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45947.754593287034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45947.754593287034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45947.754593287034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45947.754593287034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45947.754593287034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45947.754593287034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45947.754593287034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45947.754593287034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45947.754593287034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45947.754593287034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45947.754593287034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45947.754593287034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45947.754593287034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45947.754593287034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45947.754593287034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45947.754593287034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45947.754593287034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45947.754593287034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45947.754593287034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45947.754593287034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45947.754593287034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45947.754593287034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45947.754593287034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45947.754593287034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45947.754593287034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45947.754593287034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45947.754593287034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45947.754593287034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45947.754593287034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45947.754593287034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45947.754593287034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45947.754593287034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45947.754593287034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45947.754593287034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45947.754593287034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45947.754593287034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45947.754593287034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45947.754593287034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45947.754593287034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45947.754593287034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45947.754593287034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45947.754593287034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45947.754593287034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45947.754593287034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45947.754593287034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45947.754593287034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45947.754593287034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45947.754593287034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45947.754593287034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45947.754593287034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45947.754593287034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45947.754593287034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45947.754593287034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45947.754593287034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45947.754593287034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45947.754593287034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45947.754593287034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45947.754593287034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45947.754593287034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45947.754593287034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45947.754593287034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45947.754593287034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45947.754593287034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45947.754593287034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45947.754593287034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45947.754593287034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45947.754593287034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45947.754593287034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45947.754593287034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45947.754593287034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45947.754593287034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45947.754593287034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45947.754593287034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45947.754593287034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45947.754593287034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45947.754593287034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45947.754593287034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45947.754593287034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45947.754593287034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45947.754593287034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45947.754593287034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45947.754593287034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45947.754593287034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45947.754593287034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45947.754593287034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45947.754593287034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45947.754593287034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45947.754593287034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45947.754593287034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45947.754593287034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45947.754593287034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45947.754593287034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45947.754593287034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45947.754593287034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45947.754593287034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45947.754593287034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45947.754593287034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45947.754593287034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45947.754593287034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45947.754593287034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45947.754593287034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45947.754593287034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45947.754593287034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45947.754593287034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45947.754593287034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45947.754593287034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45947.754593287034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45947.754593287034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45947.754593287034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45947.754593287034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45947.754593287034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45947.754593287034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45947.754593287034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45947.754593287034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45947.754593287034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45947.754593287034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45947.754593287034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45947.754593287034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45947.754593287034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45947.754593287034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45947.754593287034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45947.754593287034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45947.754593287034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45947.754593287034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45947.754593287034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45947.754593287034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45947.754593287034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45947.754593287034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45947.754593287034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45947.754593287034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45947.754593287034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45947.754593287034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45947.754593287034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45947.754593287034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45947.754593287034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45947.754593287034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45947.754593287034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45947.754593287034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45947.754593287034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45947.754593287034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45947.754593287034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45947.754593287034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45947.754593287034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45947.754593287034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45947.754593287034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45947.754593287034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45947.754593287034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45947.754593287034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45947.754593287034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45947.754593287034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45947.754593287034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45947.754593287034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45947.754593287034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45947.754593287034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45947.754593287034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45947.754593287034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45947.754593287034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45947.754593287034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45947.754593287034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45947.754593287034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45947.754593287034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45947.754593287034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45947.754593287034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45947.754593287034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45947.754593287034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45947.754593287034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45947.754593287034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45947.754593287034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45947.754593287034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45947.754593287034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45947.754593287034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45947.754593287034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45947.754593287034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45947.754593287034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45947.754593287034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45947.754593287034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45947.754593287034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45947.754593287034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45947.754593287034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45947.754593287034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45947.754593287034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45947.754593287034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45947.754593287034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45947.754593287034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45947.754593287034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45947.754593287034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45947.754593287034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45947.754593287034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45947.754593287034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45947.754593287034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45947.754593287034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45947.754593287034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45947.754593287034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45947.754593287034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45947.754593287034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45947.754593287034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45947.754593287034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45947.754593287034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45947.754593287034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45947.754593287034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45947.754593287034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45947.754593287034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45947.754593287034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45947.754593287034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45947.754593287034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45947.754593287034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45947.754593287034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45947.754593287034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45947.754593287034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45947.754593287034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45947.754593287034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45947.754593287034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45947.754593287034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45947.754593287034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45947.754593287034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45947.754593287034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45947.754593287034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45947.754593287034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45947.754593287034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45947.754593287034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45947.754593287034</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45947.754593287034</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45947.754593287034</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45947.754593287034</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45947.754593287034</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45947.754593287034</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45947.754593287034</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45947.754593287034</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45947.754593287034</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workbookViewId="0">
      <selection activeCell="K8" sqref="K8"/>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39066</v>
      </c>
      <c r="B2" s="146" t="s">
        <v>5398</v>
      </c>
      <c r="C2" s="145">
        <v>1</v>
      </c>
      <c r="D2" s="146" t="s">
        <v>34463</v>
      </c>
      <c r="E2" s="145" t="s">
        <v>39067</v>
      </c>
      <c r="F2" s="147">
        <v>45926.772847222222</v>
      </c>
      <c r="G2" s="148">
        <f ca="1">IFERROR(NOW()-F2,"-")</f>
        <v>20.981746064811887</v>
      </c>
      <c r="H2" s="149">
        <v>45927.449074074102</v>
      </c>
      <c r="I2" s="146" t="str">
        <f>IFERROR(VLOOKUP(D2,DB!A:F,6,0),"")</f>
        <v>SCECO</v>
      </c>
      <c r="J2" s="146" t="str">
        <f>IFERROR(VLOOKUP(D2,DB!A:G,7,0),"")</f>
        <v>Weak</v>
      </c>
      <c r="K2" s="145" t="s">
        <v>39068</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39069</v>
      </c>
      <c r="B3" s="146" t="str">
        <f>IFERROR(VLOOKUP(D3,DB!A:K,11,0),"")</f>
        <v>R6</v>
      </c>
      <c r="C3" s="145">
        <v>1</v>
      </c>
      <c r="D3" s="146" t="s">
        <v>34282</v>
      </c>
      <c r="E3" s="145" t="s">
        <v>38964</v>
      </c>
      <c r="F3" s="149">
        <v>45939.529062499998</v>
      </c>
      <c r="G3" s="148">
        <f ca="1">IFERROR(NOW()-F3,"-")</f>
        <v>8.2255307870364049</v>
      </c>
      <c r="H3" s="149">
        <v>45927.987534722219</v>
      </c>
      <c r="I3" s="146" t="str">
        <f>IFERROR(VLOOKUP(D3,DB!A:F,6,0),"")</f>
        <v>SCECO</v>
      </c>
      <c r="J3" s="146" t="str">
        <f>IFERROR(VLOOKUP(D3,DB!A:G,7,0),"")</f>
        <v>Vandalized</v>
      </c>
      <c r="K3" s="145" t="s">
        <v>39070</v>
      </c>
      <c r="L3" s="146" t="str">
        <f>IFERROR(VLOOKUP(D3,DB!A:I,9,0),"")</f>
        <v>Latis</v>
      </c>
    </row>
    <row r="4" spans="1:16383" ht="31.5" customHeight="1">
      <c r="A4" s="107" t="s">
        <v>39071</v>
      </c>
      <c r="B4" s="106" t="str">
        <f>IFERROR(VLOOKUP(D4,DB!A:K,11,0),"")</f>
        <v>R6</v>
      </c>
      <c r="C4" s="108">
        <v>1</v>
      </c>
      <c r="D4" s="106" t="s">
        <v>37769</v>
      </c>
      <c r="E4" s="109" t="s">
        <v>38964</v>
      </c>
      <c r="F4" s="110">
        <v>45947.537465277775</v>
      </c>
      <c r="G4" s="78">
        <f ca="1">IFERROR(NOW()-F4,"-")</f>
        <v>0.21712800925888587</v>
      </c>
      <c r="H4" s="110">
        <v>45947.579456018517</v>
      </c>
      <c r="I4" s="106" t="str">
        <f>IFERROR(VLOOKUP(D4,DB!A:F,6,0),"")</f>
        <v>Generator-SG</v>
      </c>
      <c r="J4" s="105" t="str">
        <f>IFERROR(VLOOKUP(D4,DB!A:G,7,0),"")</f>
        <v>Weak</v>
      </c>
      <c r="K4" s="111" t="s">
        <v>39072</v>
      </c>
      <c r="L4" s="112" t="str">
        <f>IFERROR(VLOOKUP(D4,DB!A:I,9,0),"")</f>
        <v>Latis</v>
      </c>
    </row>
    <row r="5" spans="1:16383" ht="31.5" customHeight="1">
      <c r="A5" s="107"/>
      <c r="B5" s="106" t="str">
        <f>IFERROR(VLOOKUP(D5,DB!A:K,11,0),"")</f>
        <v/>
      </c>
      <c r="C5" s="108"/>
      <c r="D5" s="106"/>
      <c r="E5" s="109"/>
      <c r="F5" s="110"/>
      <c r="G5" s="78">
        <f ca="1">IFERROR(NOW()-F5,"-")</f>
        <v>45947.754593287034</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45947.754593287034</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45947.754593287034</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45947.754593287034</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45947.754593287034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45947.754593287034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45947.754593287034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45947.754593287034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45947.754593287034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45947.754593287034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45947.754593287034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45947.754593287034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45947.754593287034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45947.754593287034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45947.754593287034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45947.754593287034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45947.754593287034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45947.754593287034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45947.754593287034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45947.754593287034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45947.754593287034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45947.754593287034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45947.754593287034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45947.754593287034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45947.754593287034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45947.754593287034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45947.754593287034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45947.754593287034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45947.754593287034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45947.754593287034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45947.754593287034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45947.754593287034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45947.754593287034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45947.754593287034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45947.754593287034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45947.754593287034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45947.754593287034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45947.754593287034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45947.754593287034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45947.754593287034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45947.754593287034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45947.754593287034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45947.754593287034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45947.754593287034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45947.754593287034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45947.754593287034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45947.754593287034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45947.754593287034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45947.754593287034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45947.754593287034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45947.754593287034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45947.754593287034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45947.754593287034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45947.754593287034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45947.754593287034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45947.754593287034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45947.754593287034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45947.754593287034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45947.754593287034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45947.754593287034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45947.754593287034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45947.754593287034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45947.754593287034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45947.754593287034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45947.754593287034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45947.754593287034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45947.754593287034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45947.754593287034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45947.754593287034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45947.754593287034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45947.754593287034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45947.754593287034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45947.754593287034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45947.754593287034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45947.754593287034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45947.754593287034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45947.754593287034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45947.754593287034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45947.754593287034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45947.754593287034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45947.754593287034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45947.754593287034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45947.754593287034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45947.754593287034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45947.754593287034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45947.754593287034</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45947.754593287034</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45947.754593287034</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45947.754593287034</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45947.754593287034</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45947.754593287034</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45947.754593287034</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45947.754593287034</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45947.754593287034</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45947.754593287034</v>
      </c>
      <c r="H99" s="110"/>
      <c r="I99" s="106" t="str">
        <f>IFERROR(VLOOKUP(D99,DB!A:F,6,0),"")</f>
        <v/>
      </c>
      <c r="J99" s="105" t="str">
        <f>IFERROR(VLOOKUP(D99,DB!A:G,7,0),"")</f>
        <v/>
      </c>
      <c r="K99" s="111"/>
      <c r="L99" s="112" t="str">
        <f>IFERROR(VLOOKUP(D99,DB!A:I,9,0),"")</f>
        <v/>
      </c>
    </row>
    <row r="100" spans="1:12" ht="31.5" customHeight="1">
      <c r="A100" s="107"/>
      <c r="B100" s="106" t="str">
        <f>IFERROR(VLOOKUP(D100,DB!A:K,11,0),"")</f>
        <v/>
      </c>
      <c r="C100" s="108"/>
      <c r="D100" s="106"/>
      <c r="E100" s="109"/>
      <c r="F100" s="110"/>
      <c r="G100" s="78">
        <f ca="1">IFERROR(NOW()-F100,"-")</f>
        <v>45947.754593287034</v>
      </c>
      <c r="H100" s="110"/>
      <c r="I100" s="106" t="str">
        <f>IFERROR(VLOOKUP(D100,DB!A:F,6,0),"")</f>
        <v/>
      </c>
      <c r="J100" s="105" t="str">
        <f>IFERROR(VLOOKUP(D100,DB!A:G,7,0),"")</f>
        <v/>
      </c>
      <c r="K100" s="111"/>
      <c r="L100" s="112" t="str">
        <f>IFERROR(VLOOKUP(D100,DB!A:I,9,0),"")</f>
        <v/>
      </c>
    </row>
    <row r="101" spans="1:12" ht="31.5" customHeight="1">
      <c r="A101" s="107"/>
      <c r="B101" s="106" t="str">
        <f>IFERROR(VLOOKUP(D101,DB!A:K,11,0),"")</f>
        <v/>
      </c>
      <c r="C101" s="108"/>
      <c r="D101" s="106"/>
      <c r="E101" s="109"/>
      <c r="F101" s="110"/>
      <c r="G101" s="78">
        <f ca="1">IFERROR(NOW()-F101,"-")</f>
        <v>45947.754593287034</v>
      </c>
      <c r="H101" s="110"/>
      <c r="I101" s="106" t="str">
        <f>IFERROR(VLOOKUP(D101,DB!A:F,6,0),"")</f>
        <v/>
      </c>
      <c r="J101" s="105" t="str">
        <f>IFERROR(VLOOKUP(D101,DB!A:G,7,0),"")</f>
        <v/>
      </c>
      <c r="K101" s="111"/>
      <c r="L101" s="112" t="str">
        <f>IFERROR(VLOOKUP(D101,DB!A:I,9,0),"")</f>
        <v/>
      </c>
    </row>
  </sheetData>
  <dataValidations count="2">
    <dataValidation allowBlank="1" showInputMessage="1" showErrorMessage="1" sqref="E1" xr:uid="{380493DB-286A-4683-AF55-C78F04945A49}"/>
    <dataValidation type="list" allowBlank="1" showInputMessage="1" showErrorMessage="1" sqref="E3: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2025-10-17T15:08:09Z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